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36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worksheets/sheet46.xml" ContentType="application/vnd.openxmlformats-officedocument.spreadsheetml.worksheet+xml"/>
  <Override PartName="/xl/worksheets/sheet45.xml" ContentType="application/vnd.openxmlformats-officedocument.spreadsheetml.worksheet+xml"/>
  <Override PartName="/xl/worksheets/sheet44.xml" ContentType="application/vnd.openxmlformats-officedocument.spreadsheetml.worksheet+xml"/>
  <Override PartName="/xl/worksheets/sheet43.xml" ContentType="application/vnd.openxmlformats-officedocument.spreadsheetml.worksheet+xml"/>
  <Override PartName="/xl/worksheets/sheet42.xml" ContentType="application/vnd.openxmlformats-officedocument.spreadsheetml.worksheet+xml"/>
  <Override PartName="/xl/worksheets/sheet41.xml" ContentType="application/vnd.openxmlformats-officedocument.spreadsheetml.worksheet+xml"/>
  <Override PartName="/xl/worksheets/sheet40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1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15.xml" ContentType="application/vnd.openxmlformats-officedocument.spreadsheetml.worksheet+xml"/>
  <Override PartName="/xl/worksheets/sheet21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20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worksheets/sheet4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>
  <fileVersion appName="xl" lastEdited="7" lowestEdited="4" rupBuild="20395"/>
  <workbookPr codeName="ThisWorkbook" defaultThemeVersion="124226"/>
  <x15ac:absPath xmlns:x15ac="http://schemas.microsoft.com/office/spreadsheetml/2010/11/ac" xmlns:mc="http://schemas.openxmlformats.org/markup-compatibility/2006" url="S:\Finance\bargain\000_Allocation Framework\Cost Studies\FY2022\"/>
  <xr:revisionPtr revIDLastSave="0" documentId="14_{F9A1DC17-B5CF-4FC2-B4A0-7A38B7DA9B23}" xr6:coauthVersionLast="36" xr6:coauthVersionMax="36" xr10:uidLastSave="{00000000-0000-0000-0000-000000000000}"/>
  <bookViews>
    <workbookView xWindow="345" yWindow="-135" windowWidth="11340" windowHeight="6270" firstSheet="38" activeTab="44" xr2:uid="{00000000-000D-0000-FFFF-FFFF00000000}"/>
  </bookViews>
  <sheets>
    <sheet sheetId="43" r:id="rId1" name="Master Expend Table"/>
    <sheet sheetId="38" r:id="rId2" name="System"/>
    <sheet sheetId="1" r:id="rId3" name="ALEX TC"/>
    <sheet sheetId="48" r:id="rId4" name="ARCCATC"/>
    <sheet sheetId="11" r:id="rId5" name="ANOKARAM CC"/>
    <sheet sheetId="12" r:id="rId6" name="ANOKA TC"/>
    <sheet sheetId="44" r:id="rId7" name="BSU &amp; TC"/>
    <sheet sheetId="37" r:id="rId8" name="BEMIDJI SU"/>
    <sheet sheetId="45" r:id="rId9" name="NTC-Bemidji"/>
    <sheet sheetId="36" r:id="rId10" name="CENTRAL LAKES"/>
    <sheet sheetId="35" r:id="rId11" name="CENTURY"/>
    <sheet sheetId="49" r:id="rId12" name="Sheet2"/>
    <sheet sheetId="34" r:id="rId13" name="DAKCTY TC"/>
    <sheet sheetId="29" r:id="rId14" name="INVER HILLS"/>
    <sheet sheetId="32" r:id="rId15" name="FDL CC"/>
    <sheet sheetId="31" r:id="rId16" name="HENN TC"/>
    <sheet sheetId="27" r:id="rId17" name="LAKE SUPERIOR"/>
    <sheet sheetId="25" r:id="rId18" name="METRO SU"/>
    <sheet sheetId="24" r:id="rId19" name="MPLS COLLEGE"/>
    <sheet sheetId="23" r:id="rId20" name="MN SC-SOUTHEAST"/>
    <sheet sheetId="46" r:id="rId21" name="MINNESOTA STATE COLLEGE"/>
    <sheet sheetId="20" r:id="rId22" name="MSU MOORHEAD"/>
    <sheet sheetId="22" r:id="rId23" name="MSU MANKATO"/>
    <sheet sheetId="21" r:id="rId24" name="MN WEST"/>
    <sheet sheetId="19" r:id="rId25" name="NORMANDALE"/>
    <sheet sheetId="18" r:id="rId26" name="NO HENN CC"/>
    <sheet sheetId="39" r:id="rId27" name="NHED"/>
    <sheet sheetId="30" r:id="rId28" name="HIBBING"/>
    <sheet sheetId="28" r:id="rId29" name="ITASCA CC"/>
    <sheet sheetId="40" r:id="rId30" name="MESABI RANGE"/>
    <sheet sheetId="14" r:id="rId31" name="RAINY RIVER"/>
    <sheet sheetId="41" r:id="rId32" name="VERMILION"/>
    <sheet sheetId="17" r:id="rId33" name="NORTHLAND"/>
    <sheet sheetId="15" r:id="rId34" name="PINE TC"/>
    <sheet sheetId="13" r:id="rId35" name="RIDGEWATER"/>
    <sheet sheetId="10" r:id="rId36" name="RIVERLAND"/>
    <sheet sheetId="9" r:id="rId37" name="ROCHESTER"/>
    <sheet sheetId="4" r:id="rId38" name="SAINT PAUL"/>
    <sheet sheetId="8" r:id="rId39" name="SOUTH CENTRAL"/>
    <sheet sheetId="7" r:id="rId40" name="SOUTHWEST MN SU"/>
    <sheet sheetId="6" r:id="rId41" name="ST CLOUD SU"/>
    <sheet sheetId="5" r:id="rId42" name="ST CLOUD TCC"/>
    <sheet sheetId="2" r:id="rId43" name="WINONA SU"/>
    <sheet sheetId="47" r:id="rId44" name="Sheet1"/>
    <sheet sheetId="52" r:id="rId45" name="Indirect Combined"/>
    <sheet sheetId="51" r:id="rId46" name="Indirect SPlit"/>
    <sheet r:id="rId51" name="FY2022_Step_Down_for_Cost_Study" sheetId="53"/>
  </sheets>
  <definedNames>
    <definedName name="FY2022_Step_Down_for_Cost_Study">'FY2022_Step_Down_for_Cost_Study'!$A$1:$G$964</definedName>
  </definedNames>
  <calcPr calcId="191029" fullCalcOnLoad="true"/>
</workbook>
</file>

<file path=xl/calcChain.xml><?xml version="1.0" encoding="utf-8"?>
<calcChain xmlns="http://schemas.openxmlformats.org/spreadsheetml/2006/main">
  <c r="A1" i="1" l="1"/>
  <c r="E44" i="43" l="1"/>
  <c r="E26" i="43"/>
  <c r="N12" i="43"/>
  <c r="E8" i="43"/>
  <c r="K46" i="43" l="1"/>
  <c r="I30" i="43" l="1"/>
  <c r="B29" i="49" l="1"/>
  <c r="A1" i="49"/>
  <c r="J15" i="43"/>
  <c r="J9" i="49" s="1"/>
  <c r="I15" i="43"/>
  <c r="I9" i="49" s="1"/>
  <c r="H15" i="43"/>
  <c r="H9" i="49" s="1"/>
  <c r="G15" i="43"/>
  <c r="G9" i="49" s="1"/>
  <c r="E15" i="43"/>
  <c r="E9" i="49" s="1"/>
  <c r="D15" i="43"/>
  <c r="D9" i="49" s="1"/>
  <c r="C15" i="43"/>
  <c r="C9" i="49" s="1"/>
  <c r="B15" i="43"/>
  <c r="B9" i="49" s="1"/>
  <c r="K9" i="49" l="1"/>
  <c r="J11" i="49"/>
  <c r="J12" i="49" s="1"/>
  <c r="J15" i="49" s="1"/>
  <c r="J18" i="49" s="1"/>
  <c r="J22" i="49" s="1"/>
  <c r="B27" i="49"/>
  <c r="B29" i="48"/>
  <c r="A1" i="48"/>
  <c r="J7" i="43"/>
  <c r="I7" i="43"/>
  <c r="H7" i="43"/>
  <c r="G7" i="43"/>
  <c r="E7" i="43"/>
  <c r="D7" i="43"/>
  <c r="C7" i="43"/>
  <c r="B7" i="43"/>
  <c r="B11" i="49" l="1"/>
  <c r="B12" i="49" s="1"/>
  <c r="I9" i="48"/>
  <c r="B9" i="48"/>
  <c r="B27" i="48" s="1"/>
  <c r="G9" i="48"/>
  <c r="J9" i="48"/>
  <c r="J11" i="48" s="1"/>
  <c r="C9" i="48"/>
  <c r="D9" i="48"/>
  <c r="E9" i="48"/>
  <c r="H9" i="48"/>
  <c r="D11" i="49"/>
  <c r="D12" i="49" s="1"/>
  <c r="C11" i="49"/>
  <c r="C12" i="49" s="1"/>
  <c r="E11" i="49"/>
  <c r="E12" i="49" s="1"/>
  <c r="I11" i="49"/>
  <c r="I12" i="49" s="1"/>
  <c r="H11" i="49"/>
  <c r="H12" i="49" s="1"/>
  <c r="G11" i="49"/>
  <c r="G12" i="49" s="1"/>
  <c r="K7" i="43"/>
  <c r="K25" i="43"/>
  <c r="K9" i="48" l="1"/>
  <c r="B11" i="48" s="1"/>
  <c r="B12" i="48" s="1"/>
  <c r="K12" i="49"/>
  <c r="I14" i="49"/>
  <c r="I15" i="49" s="1"/>
  <c r="I18" i="49" s="1"/>
  <c r="I22" i="49" s="1"/>
  <c r="J12" i="48"/>
  <c r="J15" i="48" s="1"/>
  <c r="J18" i="48" s="1"/>
  <c r="J22" i="48" s="1"/>
  <c r="B9" i="45"/>
  <c r="B27" i="45" s="1"/>
  <c r="C9" i="45"/>
  <c r="D9" i="45"/>
  <c r="E9" i="45"/>
  <c r="G9" i="45"/>
  <c r="H9" i="45"/>
  <c r="I9" i="45"/>
  <c r="J9" i="45"/>
  <c r="J11" i="45" s="1"/>
  <c r="B10" i="43"/>
  <c r="B9" i="37"/>
  <c r="B27" i="37" s="1"/>
  <c r="C9" i="37"/>
  <c r="D9" i="37"/>
  <c r="E9" i="37"/>
  <c r="G9" i="37"/>
  <c r="H9" i="37"/>
  <c r="I9" i="37"/>
  <c r="J9" i="37"/>
  <c r="J11" i="37" s="1"/>
  <c r="J12" i="37" s="1"/>
  <c r="J15" i="37" s="1"/>
  <c r="J18" i="37" s="1"/>
  <c r="J22" i="37" s="1"/>
  <c r="I9" i="2"/>
  <c r="G9" i="2"/>
  <c r="I9" i="5"/>
  <c r="G9" i="5"/>
  <c r="I9" i="6"/>
  <c r="G9" i="6"/>
  <c r="I9" i="7"/>
  <c r="G9" i="7"/>
  <c r="I9" i="8"/>
  <c r="G9" i="8"/>
  <c r="I9" i="4"/>
  <c r="G9" i="4"/>
  <c r="I9" i="9"/>
  <c r="G9" i="9"/>
  <c r="I9" i="10"/>
  <c r="G9" i="10"/>
  <c r="I9" i="13"/>
  <c r="G9" i="13"/>
  <c r="I9" i="15"/>
  <c r="G9" i="15"/>
  <c r="I9" i="17"/>
  <c r="G9" i="17"/>
  <c r="I9" i="41"/>
  <c r="G9" i="41"/>
  <c r="I9" i="14"/>
  <c r="G9" i="14"/>
  <c r="I9" i="40"/>
  <c r="G9" i="40"/>
  <c r="I9" i="28"/>
  <c r="G9" i="28"/>
  <c r="I9" i="30"/>
  <c r="G9" i="30"/>
  <c r="I9" i="18"/>
  <c r="G9" i="18"/>
  <c r="I9" i="19"/>
  <c r="G9" i="19"/>
  <c r="I9" i="21"/>
  <c r="G9" i="21"/>
  <c r="I9" i="22"/>
  <c r="G9" i="22"/>
  <c r="I9" i="20"/>
  <c r="G9" i="20"/>
  <c r="I9" i="46"/>
  <c r="G9" i="46"/>
  <c r="I9" i="23"/>
  <c r="G9" i="23"/>
  <c r="I9" i="24"/>
  <c r="G9" i="24"/>
  <c r="I9" i="25"/>
  <c r="G9" i="25"/>
  <c r="I9" i="27"/>
  <c r="G9" i="27"/>
  <c r="I9" i="29"/>
  <c r="G9" i="29"/>
  <c r="I9" i="31"/>
  <c r="G9" i="31"/>
  <c r="I9" i="32"/>
  <c r="G9" i="32"/>
  <c r="I9" i="34"/>
  <c r="G9" i="34"/>
  <c r="I9" i="35"/>
  <c r="G9" i="35"/>
  <c r="I9" i="36"/>
  <c r="G9" i="36"/>
  <c r="I9" i="12"/>
  <c r="G9" i="12"/>
  <c r="I9" i="11"/>
  <c r="G9" i="11"/>
  <c r="I9" i="1"/>
  <c r="G9" i="1"/>
  <c r="G10" i="43"/>
  <c r="G30" i="43"/>
  <c r="I10" i="43"/>
  <c r="E10" i="43"/>
  <c r="D10" i="43"/>
  <c r="C10" i="43"/>
  <c r="J10" i="43"/>
  <c r="H10" i="43"/>
  <c r="K6" i="43"/>
  <c r="K8" i="43"/>
  <c r="K9" i="43"/>
  <c r="K11" i="43"/>
  <c r="K12" i="43"/>
  <c r="K13" i="43"/>
  <c r="K14" i="43"/>
  <c r="K16" i="43"/>
  <c r="K18" i="43"/>
  <c r="K19" i="43"/>
  <c r="K17" i="43"/>
  <c r="K20" i="43"/>
  <c r="K21" i="43"/>
  <c r="K22" i="43"/>
  <c r="K23" i="43"/>
  <c r="K24" i="43"/>
  <c r="K26" i="43"/>
  <c r="K27" i="43"/>
  <c r="K28" i="43"/>
  <c r="K29" i="43"/>
  <c r="B30" i="43"/>
  <c r="C30" i="43"/>
  <c r="C9" i="39" s="1"/>
  <c r="D30" i="43"/>
  <c r="E30" i="43"/>
  <c r="H30" i="43"/>
  <c r="J30" i="43"/>
  <c r="J9" i="39" s="1"/>
  <c r="K31" i="43"/>
  <c r="K32" i="43"/>
  <c r="K33" i="43"/>
  <c r="K34" i="43"/>
  <c r="K35" i="43"/>
  <c r="K36" i="43"/>
  <c r="K37" i="43"/>
  <c r="K38" i="43"/>
  <c r="K39" i="43"/>
  <c r="K40" i="43"/>
  <c r="K41" i="43"/>
  <c r="K42" i="43"/>
  <c r="K43" i="43"/>
  <c r="K44" i="43"/>
  <c r="K45" i="43"/>
  <c r="B29" i="39"/>
  <c r="B29" i="44"/>
  <c r="J9" i="46"/>
  <c r="J11" i="46" s="1"/>
  <c r="H9" i="46"/>
  <c r="E9" i="46"/>
  <c r="D9" i="46"/>
  <c r="C9" i="46"/>
  <c r="B9" i="46"/>
  <c r="A1" i="46"/>
  <c r="A1" i="45"/>
  <c r="A1" i="44"/>
  <c r="J9" i="2"/>
  <c r="J11" i="2" s="1"/>
  <c r="J12" i="2" s="1"/>
  <c r="J15" i="2" s="1"/>
  <c r="J18" i="2" s="1"/>
  <c r="J22" i="2" s="1"/>
  <c r="H9" i="2"/>
  <c r="E9" i="2"/>
  <c r="D9" i="2"/>
  <c r="C9" i="2"/>
  <c r="B9" i="2"/>
  <c r="B27" i="2" s="1"/>
  <c r="J9" i="5"/>
  <c r="J11" i="5" s="1"/>
  <c r="J12" i="5" s="1"/>
  <c r="J15" i="5" s="1"/>
  <c r="J18" i="5" s="1"/>
  <c r="J22" i="5" s="1"/>
  <c r="H9" i="5"/>
  <c r="E9" i="5"/>
  <c r="D9" i="5"/>
  <c r="C9" i="5"/>
  <c r="B9" i="5"/>
  <c r="B27" i="5" s="1"/>
  <c r="J9" i="6"/>
  <c r="J11" i="6" s="1"/>
  <c r="J12" i="6" s="1"/>
  <c r="J15" i="6" s="1"/>
  <c r="J18" i="6" s="1"/>
  <c r="J22" i="6" s="1"/>
  <c r="H9" i="6"/>
  <c r="E9" i="6"/>
  <c r="D9" i="6"/>
  <c r="C9" i="6"/>
  <c r="B9" i="6"/>
  <c r="B27" i="6" s="1"/>
  <c r="J9" i="7"/>
  <c r="J11" i="7" s="1"/>
  <c r="J12" i="7" s="1"/>
  <c r="J15" i="7" s="1"/>
  <c r="J18" i="7" s="1"/>
  <c r="J22" i="7" s="1"/>
  <c r="H9" i="7"/>
  <c r="E9" i="7"/>
  <c r="D9" i="7"/>
  <c r="C9" i="7"/>
  <c r="B9" i="7"/>
  <c r="B27" i="7" s="1"/>
  <c r="J9" i="8"/>
  <c r="J11" i="8" s="1"/>
  <c r="J12" i="8" s="1"/>
  <c r="J15" i="8" s="1"/>
  <c r="J18" i="8" s="1"/>
  <c r="J22" i="8" s="1"/>
  <c r="H9" i="8"/>
  <c r="E9" i="8"/>
  <c r="D9" i="8"/>
  <c r="C9" i="8"/>
  <c r="B9" i="8"/>
  <c r="B27" i="8" s="1"/>
  <c r="J9" i="4"/>
  <c r="J11" i="4" s="1"/>
  <c r="J12" i="4" s="1"/>
  <c r="J15" i="4" s="1"/>
  <c r="J18" i="4" s="1"/>
  <c r="J22" i="4" s="1"/>
  <c r="H9" i="4"/>
  <c r="E9" i="4"/>
  <c r="D9" i="4"/>
  <c r="C9" i="4"/>
  <c r="B9" i="4"/>
  <c r="B27" i="4" s="1"/>
  <c r="J9" i="9"/>
  <c r="J11" i="9" s="1"/>
  <c r="J12" i="9" s="1"/>
  <c r="J15" i="9" s="1"/>
  <c r="J18" i="9" s="1"/>
  <c r="J22" i="9" s="1"/>
  <c r="H9" i="9"/>
  <c r="E9" i="9"/>
  <c r="D9" i="9"/>
  <c r="C9" i="9"/>
  <c r="B9" i="9"/>
  <c r="B27" i="9" s="1"/>
  <c r="J9" i="10"/>
  <c r="J11" i="10" s="1"/>
  <c r="J12" i="10" s="1"/>
  <c r="J15" i="10" s="1"/>
  <c r="J18" i="10" s="1"/>
  <c r="J22" i="10" s="1"/>
  <c r="H9" i="10"/>
  <c r="E9" i="10"/>
  <c r="D9" i="10"/>
  <c r="C9" i="10"/>
  <c r="B9" i="10"/>
  <c r="B27" i="10" s="1"/>
  <c r="J9" i="13"/>
  <c r="J11" i="13" s="1"/>
  <c r="J12" i="13" s="1"/>
  <c r="J15" i="13" s="1"/>
  <c r="J18" i="13" s="1"/>
  <c r="J22" i="13" s="1"/>
  <c r="H9" i="13"/>
  <c r="E9" i="13"/>
  <c r="D9" i="13"/>
  <c r="C9" i="13"/>
  <c r="B9" i="13"/>
  <c r="B27" i="13" s="1"/>
  <c r="J9" i="15"/>
  <c r="J11" i="15" s="1"/>
  <c r="J12" i="15" s="1"/>
  <c r="J15" i="15" s="1"/>
  <c r="J18" i="15" s="1"/>
  <c r="J22" i="15" s="1"/>
  <c r="H9" i="15"/>
  <c r="E9" i="15"/>
  <c r="D9" i="15"/>
  <c r="C9" i="15"/>
  <c r="B9" i="15"/>
  <c r="B27" i="15" s="1"/>
  <c r="J9" i="17"/>
  <c r="J11" i="17" s="1"/>
  <c r="J12" i="17" s="1"/>
  <c r="J15" i="17" s="1"/>
  <c r="J18" i="17" s="1"/>
  <c r="J22" i="17" s="1"/>
  <c r="H9" i="17"/>
  <c r="E9" i="17"/>
  <c r="D9" i="17"/>
  <c r="C9" i="17"/>
  <c r="B9" i="17"/>
  <c r="B27" i="17" s="1"/>
  <c r="J9" i="41"/>
  <c r="J11" i="41" s="1"/>
  <c r="H9" i="41"/>
  <c r="E9" i="41"/>
  <c r="D9" i="41"/>
  <c r="C9" i="41"/>
  <c r="B9" i="41"/>
  <c r="B27" i="41" s="1"/>
  <c r="J9" i="14"/>
  <c r="H9" i="14"/>
  <c r="E9" i="14"/>
  <c r="D9" i="14"/>
  <c r="C9" i="14"/>
  <c r="B9" i="14"/>
  <c r="B27" i="14" s="1"/>
  <c r="J9" i="40"/>
  <c r="H9" i="40"/>
  <c r="E9" i="40"/>
  <c r="D9" i="40"/>
  <c r="C9" i="40"/>
  <c r="B9" i="40"/>
  <c r="B27" i="40" s="1"/>
  <c r="J9" i="28"/>
  <c r="H9" i="28"/>
  <c r="E9" i="28"/>
  <c r="D9" i="28"/>
  <c r="C9" i="28"/>
  <c r="B9" i="28"/>
  <c r="B27" i="28" s="1"/>
  <c r="J9" i="30"/>
  <c r="J11" i="30" s="1"/>
  <c r="J12" i="30" s="1"/>
  <c r="J15" i="30" s="1"/>
  <c r="J18" i="30" s="1"/>
  <c r="J22" i="30" s="1"/>
  <c r="H9" i="30"/>
  <c r="E9" i="30"/>
  <c r="D9" i="30"/>
  <c r="C9" i="30"/>
  <c r="B9" i="30"/>
  <c r="B27" i="30" s="1"/>
  <c r="J9" i="18"/>
  <c r="J11" i="18" s="1"/>
  <c r="J12" i="18" s="1"/>
  <c r="J15" i="18" s="1"/>
  <c r="J18" i="18" s="1"/>
  <c r="J22" i="18" s="1"/>
  <c r="H9" i="18"/>
  <c r="E9" i="18"/>
  <c r="D9" i="18"/>
  <c r="C9" i="18"/>
  <c r="B9" i="18"/>
  <c r="J9" i="19"/>
  <c r="J11" i="19" s="1"/>
  <c r="H9" i="19"/>
  <c r="E9" i="19"/>
  <c r="D9" i="19"/>
  <c r="C9" i="19"/>
  <c r="B9" i="19"/>
  <c r="B27" i="19" s="1"/>
  <c r="J9" i="21"/>
  <c r="J11" i="21" s="1"/>
  <c r="J12" i="21" s="1"/>
  <c r="J15" i="21" s="1"/>
  <c r="J18" i="21" s="1"/>
  <c r="J22" i="21" s="1"/>
  <c r="H9" i="21"/>
  <c r="E9" i="21"/>
  <c r="D9" i="21"/>
  <c r="C9" i="21"/>
  <c r="B9" i="21"/>
  <c r="B27" i="21" s="1"/>
  <c r="J9" i="22"/>
  <c r="J11" i="22" s="1"/>
  <c r="J12" i="22" s="1"/>
  <c r="J15" i="22" s="1"/>
  <c r="J18" i="22" s="1"/>
  <c r="J22" i="22" s="1"/>
  <c r="H9" i="22"/>
  <c r="E9" i="22"/>
  <c r="D9" i="22"/>
  <c r="C9" i="22"/>
  <c r="B9" i="22"/>
  <c r="J9" i="20"/>
  <c r="J11" i="20" s="1"/>
  <c r="J12" i="20" s="1"/>
  <c r="J15" i="20" s="1"/>
  <c r="J18" i="20" s="1"/>
  <c r="J22" i="20" s="1"/>
  <c r="H9" i="20"/>
  <c r="E9" i="20"/>
  <c r="D9" i="20"/>
  <c r="C9" i="20"/>
  <c r="B9" i="20"/>
  <c r="B27" i="20" s="1"/>
  <c r="J9" i="23"/>
  <c r="J11" i="23" s="1"/>
  <c r="J12" i="23" s="1"/>
  <c r="J15" i="23" s="1"/>
  <c r="J18" i="23" s="1"/>
  <c r="J22" i="23" s="1"/>
  <c r="H9" i="23"/>
  <c r="E9" i="23"/>
  <c r="D9" i="23"/>
  <c r="C9" i="23"/>
  <c r="B9" i="23"/>
  <c r="J9" i="24"/>
  <c r="J11" i="24" s="1"/>
  <c r="J12" i="24" s="1"/>
  <c r="J15" i="24" s="1"/>
  <c r="J18" i="24" s="1"/>
  <c r="J22" i="24" s="1"/>
  <c r="H9" i="24"/>
  <c r="E9" i="24"/>
  <c r="D9" i="24"/>
  <c r="C9" i="24"/>
  <c r="B9" i="24"/>
  <c r="J9" i="25"/>
  <c r="J11" i="25" s="1"/>
  <c r="J12" i="25" s="1"/>
  <c r="J15" i="25" s="1"/>
  <c r="J18" i="25" s="1"/>
  <c r="J22" i="25" s="1"/>
  <c r="H9" i="25"/>
  <c r="E9" i="25"/>
  <c r="D9" i="25"/>
  <c r="C9" i="25"/>
  <c r="B9" i="25"/>
  <c r="B27" i="25" s="1"/>
  <c r="J9" i="27"/>
  <c r="J11" i="27" s="1"/>
  <c r="J12" i="27" s="1"/>
  <c r="J15" i="27" s="1"/>
  <c r="J18" i="27" s="1"/>
  <c r="J22" i="27" s="1"/>
  <c r="H9" i="27"/>
  <c r="E9" i="27"/>
  <c r="D9" i="27"/>
  <c r="C9" i="27"/>
  <c r="B9" i="27"/>
  <c r="J9" i="29"/>
  <c r="J11" i="29" s="1"/>
  <c r="J12" i="29" s="1"/>
  <c r="J15" i="29" s="1"/>
  <c r="J18" i="29" s="1"/>
  <c r="J22" i="29" s="1"/>
  <c r="H9" i="29"/>
  <c r="E9" i="29"/>
  <c r="D9" i="29"/>
  <c r="C9" i="29"/>
  <c r="B9" i="29"/>
  <c r="J9" i="31"/>
  <c r="H9" i="31"/>
  <c r="E9" i="31"/>
  <c r="D9" i="31"/>
  <c r="C9" i="31"/>
  <c r="B9" i="31"/>
  <c r="B27" i="31" s="1"/>
  <c r="J9" i="32"/>
  <c r="J11" i="32" s="1"/>
  <c r="H9" i="32"/>
  <c r="E9" i="32"/>
  <c r="D9" i="32"/>
  <c r="C9" i="32"/>
  <c r="B9" i="32"/>
  <c r="B27" i="32" s="1"/>
  <c r="J9" i="34"/>
  <c r="J11" i="34" s="1"/>
  <c r="H9" i="34"/>
  <c r="E9" i="34"/>
  <c r="D9" i="34"/>
  <c r="C9" i="34"/>
  <c r="B9" i="34"/>
  <c r="B27" i="34" s="1"/>
  <c r="J9" i="35"/>
  <c r="J11" i="35" s="1"/>
  <c r="H9" i="35"/>
  <c r="E9" i="35"/>
  <c r="D9" i="35"/>
  <c r="C9" i="35"/>
  <c r="B9" i="35"/>
  <c r="B27" i="35" s="1"/>
  <c r="J9" i="36"/>
  <c r="J11" i="36" s="1"/>
  <c r="H9" i="36"/>
  <c r="E9" i="36"/>
  <c r="D9" i="36"/>
  <c r="C9" i="36"/>
  <c r="B9" i="36"/>
  <c r="B27" i="36" s="1"/>
  <c r="J9" i="12"/>
  <c r="J11" i="12" s="1"/>
  <c r="H9" i="12"/>
  <c r="E9" i="12"/>
  <c r="D9" i="12"/>
  <c r="C9" i="12"/>
  <c r="B9" i="12"/>
  <c r="B27" i="12" s="1"/>
  <c r="J9" i="11"/>
  <c r="J11" i="11" s="1"/>
  <c r="J12" i="11" s="1"/>
  <c r="J15" i="11" s="1"/>
  <c r="J18" i="11" s="1"/>
  <c r="J22" i="11" s="1"/>
  <c r="H9" i="11"/>
  <c r="E9" i="11"/>
  <c r="D9" i="11"/>
  <c r="C9" i="11"/>
  <c r="B9" i="11"/>
  <c r="B27" i="11" s="1"/>
  <c r="C9" i="1"/>
  <c r="J9" i="1"/>
  <c r="J11" i="1" s="1"/>
  <c r="H9" i="1"/>
  <c r="E9" i="1"/>
  <c r="D9" i="1"/>
  <c r="B9" i="1"/>
  <c r="A1" i="2"/>
  <c r="A1" i="4"/>
  <c r="A1" i="5"/>
  <c r="A1" i="6"/>
  <c r="A1" i="7"/>
  <c r="A1" i="8"/>
  <c r="A1" i="9"/>
  <c r="A1" i="10"/>
  <c r="A1" i="13"/>
  <c r="A1" i="15"/>
  <c r="A1" i="17"/>
  <c r="A1" i="41"/>
  <c r="A1" i="14"/>
  <c r="A1" i="40"/>
  <c r="A1" i="28"/>
  <c r="A1" i="39"/>
  <c r="A1" i="18"/>
  <c r="A1" i="19"/>
  <c r="A1" i="21"/>
  <c r="A1" i="22"/>
  <c r="A1" i="20"/>
  <c r="A1" i="23"/>
  <c r="A1" i="24"/>
  <c r="A1" i="25"/>
  <c r="A1" i="27"/>
  <c r="A1" i="29"/>
  <c r="A1" i="30"/>
  <c r="A1" i="31"/>
  <c r="A1" i="32"/>
  <c r="A1" i="34"/>
  <c r="A1" i="35"/>
  <c r="A1" i="36"/>
  <c r="A1" i="37"/>
  <c r="A1" i="11"/>
  <c r="A1" i="12"/>
  <c r="H11" i="48" l="1"/>
  <c r="H12" i="48" s="1"/>
  <c r="I11" i="48"/>
  <c r="I12" i="48" s="1"/>
  <c r="I14" i="48" s="1"/>
  <c r="C14" i="48" s="1"/>
  <c r="C11" i="48"/>
  <c r="C12" i="48" s="1"/>
  <c r="D11" i="48"/>
  <c r="D12" i="48" s="1"/>
  <c r="D48" i="43"/>
  <c r="D9" i="38" s="1"/>
  <c r="C48" i="43"/>
  <c r="C9" i="38" s="1"/>
  <c r="G11" i="48"/>
  <c r="G12" i="48" s="1"/>
  <c r="E11" i="48"/>
  <c r="E12" i="48" s="1"/>
  <c r="E48" i="43"/>
  <c r="E9" i="38" s="1"/>
  <c r="I48" i="43"/>
  <c r="I9" i="38" s="1"/>
  <c r="B48" i="43"/>
  <c r="B9" i="38" s="1"/>
  <c r="B27" i="38" s="1"/>
  <c r="K15" i="43"/>
  <c r="H48" i="43"/>
  <c r="H9" i="38" s="1"/>
  <c r="G48" i="43"/>
  <c r="G9" i="38" s="1"/>
  <c r="J48" i="43"/>
  <c r="J9" i="38" s="1"/>
  <c r="J11" i="38" s="1"/>
  <c r="J12" i="38" s="1"/>
  <c r="J15" i="38" s="1"/>
  <c r="J18" i="38" s="1"/>
  <c r="J22" i="38" s="1"/>
  <c r="D14" i="49"/>
  <c r="D15" i="49" s="1"/>
  <c r="E14" i="49"/>
  <c r="E15" i="49" s="1"/>
  <c r="B14" i="49"/>
  <c r="B15" i="49" s="1"/>
  <c r="G14" i="49"/>
  <c r="G15" i="49" s="1"/>
  <c r="C14" i="49"/>
  <c r="C15" i="49" s="1"/>
  <c r="H14" i="49"/>
  <c r="H15" i="49" s="1"/>
  <c r="J11" i="39"/>
  <c r="J12" i="39" s="1"/>
  <c r="J15" i="39" s="1"/>
  <c r="J18" i="39" s="1"/>
  <c r="J22" i="39" s="1"/>
  <c r="J12" i="45"/>
  <c r="J15" i="45" s="1"/>
  <c r="J18" i="45" s="1"/>
  <c r="J22" i="45" s="1"/>
  <c r="J12" i="12"/>
  <c r="J15" i="12" s="1"/>
  <c r="J18" i="12" s="1"/>
  <c r="J22" i="12" s="1"/>
  <c r="I9" i="39"/>
  <c r="K9" i="28"/>
  <c r="H9" i="39"/>
  <c r="G9" i="39"/>
  <c r="D9" i="39"/>
  <c r="B9" i="39"/>
  <c r="B27" i="39" s="1"/>
  <c r="K9" i="45"/>
  <c r="I11" i="45" s="1"/>
  <c r="I12" i="45" s="1"/>
  <c r="J9" i="44"/>
  <c r="J11" i="44" s="1"/>
  <c r="J12" i="44" s="1"/>
  <c r="J15" i="44" s="1"/>
  <c r="J18" i="44" s="1"/>
  <c r="J22" i="44" s="1"/>
  <c r="I9" i="44"/>
  <c r="H9" i="44"/>
  <c r="G9" i="44"/>
  <c r="E9" i="44"/>
  <c r="D9" i="44"/>
  <c r="C9" i="44"/>
  <c r="B9" i="44"/>
  <c r="B27" i="44" s="1"/>
  <c r="K9" i="5"/>
  <c r="C11" i="5" s="1"/>
  <c r="C12" i="5" s="1"/>
  <c r="K9" i="34"/>
  <c r="H11" i="34" s="1"/>
  <c r="H12" i="34" s="1"/>
  <c r="K9" i="10"/>
  <c r="D11" i="10" s="1"/>
  <c r="D12" i="10" s="1"/>
  <c r="K9" i="7"/>
  <c r="B11" i="7" s="1"/>
  <c r="B12" i="7" s="1"/>
  <c r="K9" i="2"/>
  <c r="C11" i="2" s="1"/>
  <c r="C12" i="2" s="1"/>
  <c r="K9" i="14"/>
  <c r="K10" i="43"/>
  <c r="J12" i="32"/>
  <c r="J15" i="32" s="1"/>
  <c r="J18" i="32" s="1"/>
  <c r="J22" i="32" s="1"/>
  <c r="K9" i="12"/>
  <c r="B11" i="12" s="1"/>
  <c r="B12" i="12" s="1"/>
  <c r="J12" i="19"/>
  <c r="J15" i="19" s="1"/>
  <c r="J18" i="19" s="1"/>
  <c r="J22" i="19" s="1"/>
  <c r="K30" i="43"/>
  <c r="E9" i="39"/>
  <c r="J12" i="46"/>
  <c r="J15" i="46" s="1"/>
  <c r="J18" i="46" s="1"/>
  <c r="J22" i="46" s="1"/>
  <c r="K9" i="36"/>
  <c r="G11" i="36" s="1"/>
  <c r="G12" i="36" s="1"/>
  <c r="K9" i="32"/>
  <c r="G11" i="32" s="1"/>
  <c r="G12" i="32" s="1"/>
  <c r="K9" i="17"/>
  <c r="K9" i="9"/>
  <c r="K9" i="4"/>
  <c r="H11" i="4" s="1"/>
  <c r="H12" i="4" s="1"/>
  <c r="K9" i="6"/>
  <c r="K9" i="29"/>
  <c r="D11" i="29" s="1"/>
  <c r="D12" i="29" s="1"/>
  <c r="B27" i="29"/>
  <c r="K9" i="27"/>
  <c r="D11" i="27" s="1"/>
  <c r="D12" i="27" s="1"/>
  <c r="B27" i="27"/>
  <c r="K9" i="25"/>
  <c r="B11" i="25" s="1"/>
  <c r="B12" i="25" s="1"/>
  <c r="B27" i="24"/>
  <c r="K9" i="24"/>
  <c r="B11" i="24" s="1"/>
  <c r="B12" i="24" s="1"/>
  <c r="B27" i="23"/>
  <c r="K9" i="23"/>
  <c r="G11" i="23" s="1"/>
  <c r="G12" i="23" s="1"/>
  <c r="K9" i="20"/>
  <c r="B11" i="20" s="1"/>
  <c r="B12" i="20" s="1"/>
  <c r="K9" i="22"/>
  <c r="B11" i="22" s="1"/>
  <c r="B12" i="22" s="1"/>
  <c r="B27" i="22"/>
  <c r="K9" i="21"/>
  <c r="B11" i="21" s="1"/>
  <c r="B12" i="21" s="1"/>
  <c r="K9" i="19"/>
  <c r="B11" i="19" s="1"/>
  <c r="B12" i="19" s="1"/>
  <c r="B27" i="18"/>
  <c r="K9" i="18"/>
  <c r="K9" i="30"/>
  <c r="C11" i="30" s="1"/>
  <c r="C12" i="30" s="1"/>
  <c r="J11" i="28"/>
  <c r="J12" i="28" s="1"/>
  <c r="J15" i="28" s="1"/>
  <c r="J18" i="28" s="1"/>
  <c r="J22" i="28" s="1"/>
  <c r="K9" i="40"/>
  <c r="J11" i="40"/>
  <c r="J12" i="40" s="1"/>
  <c r="J15" i="40" s="1"/>
  <c r="J18" i="40" s="1"/>
  <c r="J22" i="40" s="1"/>
  <c r="J11" i="14"/>
  <c r="K9" i="41"/>
  <c r="C11" i="41" s="1"/>
  <c r="C12" i="41" s="1"/>
  <c r="B27" i="46"/>
  <c r="K9" i="46"/>
  <c r="J12" i="41"/>
  <c r="J15" i="41" s="1"/>
  <c r="J18" i="41" s="1"/>
  <c r="J22" i="41" s="1"/>
  <c r="K9" i="1"/>
  <c r="B27" i="1"/>
  <c r="K9" i="11"/>
  <c r="K9" i="35"/>
  <c r="J11" i="31"/>
  <c r="J12" i="31" s="1"/>
  <c r="J15" i="31" s="1"/>
  <c r="J18" i="31" s="1"/>
  <c r="J22" i="31" s="1"/>
  <c r="J12" i="1"/>
  <c r="J15" i="1" s="1"/>
  <c r="J18" i="1" s="1"/>
  <c r="J22" i="1" s="1"/>
  <c r="J12" i="36"/>
  <c r="J15" i="36" s="1"/>
  <c r="J18" i="36" s="1"/>
  <c r="J22" i="36" s="1"/>
  <c r="J12" i="35"/>
  <c r="J15" i="35" s="1"/>
  <c r="J18" i="35" s="1"/>
  <c r="J22" i="35" s="1"/>
  <c r="J12" i="34"/>
  <c r="J15" i="34" s="1"/>
  <c r="J18" i="34" s="1"/>
  <c r="J22" i="34" s="1"/>
  <c r="K9" i="31"/>
  <c r="K9" i="15"/>
  <c r="H11" i="15" s="1"/>
  <c r="H12" i="15" s="1"/>
  <c r="K9" i="13"/>
  <c r="K9" i="8"/>
  <c r="K9" i="37"/>
  <c r="D11" i="37" s="1"/>
  <c r="D12" i="37" s="1"/>
  <c r="C15" i="48" l="1"/>
  <c r="I15" i="48"/>
  <c r="I18" i="48" s="1"/>
  <c r="I22" i="48" s="1"/>
  <c r="H14" i="48"/>
  <c r="H15" i="48" s="1"/>
  <c r="H17" i="48" s="1"/>
  <c r="H18" i="48" s="1"/>
  <c r="H22" i="48" s="1"/>
  <c r="D14" i="48"/>
  <c r="D15" i="48" s="1"/>
  <c r="G14" i="48"/>
  <c r="G15" i="48" s="1"/>
  <c r="E14" i="48"/>
  <c r="E15" i="48" s="1"/>
  <c r="B14" i="48"/>
  <c r="B15" i="48" s="1"/>
  <c r="K12" i="48"/>
  <c r="K48" i="43"/>
  <c r="K15" i="49"/>
  <c r="H17" i="49"/>
  <c r="H18" i="49" s="1"/>
  <c r="H22" i="49" s="1"/>
  <c r="E11" i="10"/>
  <c r="E12" i="10" s="1"/>
  <c r="H11" i="7"/>
  <c r="H12" i="7" s="1"/>
  <c r="H11" i="45"/>
  <c r="H12" i="45" s="1"/>
  <c r="H11" i="10"/>
  <c r="H12" i="10" s="1"/>
  <c r="I11" i="5"/>
  <c r="I12" i="5" s="1"/>
  <c r="I14" i="5" s="1"/>
  <c r="C14" i="5" s="1"/>
  <c r="C15" i="5" s="1"/>
  <c r="D11" i="45"/>
  <c r="D12" i="45" s="1"/>
  <c r="G11" i="45"/>
  <c r="G12" i="45" s="1"/>
  <c r="B11" i="45"/>
  <c r="B12" i="45" s="1"/>
  <c r="E11" i="45"/>
  <c r="E12" i="45" s="1"/>
  <c r="G11" i="2"/>
  <c r="G12" i="2" s="1"/>
  <c r="B11" i="2"/>
  <c r="B12" i="2" s="1"/>
  <c r="E11" i="5"/>
  <c r="E12" i="5" s="1"/>
  <c r="B11" i="5"/>
  <c r="B12" i="5" s="1"/>
  <c r="H11" i="5"/>
  <c r="H12" i="5" s="1"/>
  <c r="E11" i="7"/>
  <c r="E12" i="7" s="1"/>
  <c r="D11" i="7"/>
  <c r="D12" i="7" s="1"/>
  <c r="I11" i="7"/>
  <c r="I12" i="7" s="1"/>
  <c r="I14" i="7" s="1"/>
  <c r="C11" i="7"/>
  <c r="C12" i="7" s="1"/>
  <c r="G11" i="7"/>
  <c r="G12" i="7" s="1"/>
  <c r="K9" i="39"/>
  <c r="D11" i="39" s="1"/>
  <c r="D12" i="39" s="1"/>
  <c r="C11" i="34"/>
  <c r="C12" i="34" s="1"/>
  <c r="D11" i="34"/>
  <c r="D12" i="34" s="1"/>
  <c r="E11" i="34"/>
  <c r="E12" i="34" s="1"/>
  <c r="C11" i="45"/>
  <c r="C12" i="45" s="1"/>
  <c r="K9" i="44"/>
  <c r="D11" i="44" s="1"/>
  <c r="D12" i="44" s="1"/>
  <c r="C11" i="12"/>
  <c r="C12" i="12" s="1"/>
  <c r="E11" i="12"/>
  <c r="E12" i="12" s="1"/>
  <c r="G11" i="12"/>
  <c r="G12" i="12" s="1"/>
  <c r="G11" i="5"/>
  <c r="G12" i="5" s="1"/>
  <c r="D11" i="5"/>
  <c r="D12" i="5" s="1"/>
  <c r="G11" i="10"/>
  <c r="G12" i="10" s="1"/>
  <c r="B11" i="10"/>
  <c r="B12" i="10" s="1"/>
  <c r="C11" i="32"/>
  <c r="C12" i="32" s="1"/>
  <c r="B11" i="34"/>
  <c r="B12" i="34" s="1"/>
  <c r="G11" i="34"/>
  <c r="G12" i="34" s="1"/>
  <c r="I11" i="34"/>
  <c r="I12" i="34" s="1"/>
  <c r="I14" i="34" s="1"/>
  <c r="D11" i="12"/>
  <c r="D12" i="12" s="1"/>
  <c r="I11" i="12"/>
  <c r="I12" i="12" s="1"/>
  <c r="I14" i="12" s="1"/>
  <c r="H11" i="25"/>
  <c r="H12" i="25" s="1"/>
  <c r="I11" i="14"/>
  <c r="I12" i="14" s="1"/>
  <c r="I14" i="14" s="1"/>
  <c r="C11" i="10"/>
  <c r="C12" i="10" s="1"/>
  <c r="I11" i="10"/>
  <c r="I12" i="10" s="1"/>
  <c r="I14" i="10" s="1"/>
  <c r="I11" i="2"/>
  <c r="I12" i="2" s="1"/>
  <c r="I14" i="2" s="1"/>
  <c r="B14" i="2" s="1"/>
  <c r="H11" i="2"/>
  <c r="H12" i="2" s="1"/>
  <c r="D11" i="2"/>
  <c r="D12" i="2" s="1"/>
  <c r="E11" i="2"/>
  <c r="E12" i="2" s="1"/>
  <c r="H11" i="22"/>
  <c r="H12" i="22" s="1"/>
  <c r="B11" i="29"/>
  <c r="B12" i="29" s="1"/>
  <c r="H11" i="29"/>
  <c r="H12" i="29" s="1"/>
  <c r="H11" i="12"/>
  <c r="H12" i="12" s="1"/>
  <c r="E11" i="30"/>
  <c r="E12" i="30" s="1"/>
  <c r="D11" i="19"/>
  <c r="D12" i="19" s="1"/>
  <c r="H11" i="20"/>
  <c r="H12" i="20" s="1"/>
  <c r="D11" i="20"/>
  <c r="D12" i="20" s="1"/>
  <c r="D11" i="23"/>
  <c r="D12" i="23" s="1"/>
  <c r="D11" i="24"/>
  <c r="D12" i="24" s="1"/>
  <c r="D11" i="25"/>
  <c r="D12" i="25" s="1"/>
  <c r="E11" i="32"/>
  <c r="E12" i="32" s="1"/>
  <c r="E11" i="36"/>
  <c r="E12" i="36" s="1"/>
  <c r="K9" i="38"/>
  <c r="D11" i="38" s="1"/>
  <c r="D12" i="38" s="1"/>
  <c r="C11" i="36"/>
  <c r="C12" i="36" s="1"/>
  <c r="G11" i="37"/>
  <c r="G12" i="37" s="1"/>
  <c r="C11" i="13"/>
  <c r="C12" i="13" s="1"/>
  <c r="H11" i="13"/>
  <c r="H12" i="13" s="1"/>
  <c r="D11" i="13"/>
  <c r="D12" i="13" s="1"/>
  <c r="E11" i="13"/>
  <c r="E12" i="13" s="1"/>
  <c r="B11" i="13"/>
  <c r="B12" i="13" s="1"/>
  <c r="I11" i="13"/>
  <c r="I12" i="13" s="1"/>
  <c r="E11" i="11"/>
  <c r="E12" i="11" s="1"/>
  <c r="I11" i="11"/>
  <c r="I12" i="11" s="1"/>
  <c r="D11" i="11"/>
  <c r="D12" i="11" s="1"/>
  <c r="H11" i="11"/>
  <c r="H12" i="11" s="1"/>
  <c r="C11" i="11"/>
  <c r="C12" i="11" s="1"/>
  <c r="C11" i="37"/>
  <c r="C12" i="37" s="1"/>
  <c r="E11" i="37"/>
  <c r="E12" i="37" s="1"/>
  <c r="H11" i="37"/>
  <c r="H12" i="37" s="1"/>
  <c r="B11" i="37"/>
  <c r="B12" i="37" s="1"/>
  <c r="I11" i="15"/>
  <c r="I12" i="15" s="1"/>
  <c r="D11" i="15"/>
  <c r="D12" i="15" s="1"/>
  <c r="B11" i="15"/>
  <c r="B12" i="15" s="1"/>
  <c r="E11" i="15"/>
  <c r="E12" i="15" s="1"/>
  <c r="C11" i="15"/>
  <c r="C12" i="15" s="1"/>
  <c r="G11" i="46"/>
  <c r="G12" i="46" s="1"/>
  <c r="H11" i="46"/>
  <c r="H12" i="46" s="1"/>
  <c r="D11" i="46"/>
  <c r="D12" i="46" s="1"/>
  <c r="I11" i="46"/>
  <c r="I12" i="46" s="1"/>
  <c r="E11" i="46"/>
  <c r="E12" i="46" s="1"/>
  <c r="C11" i="46"/>
  <c r="C12" i="46" s="1"/>
  <c r="B11" i="46"/>
  <c r="B12" i="46" s="1"/>
  <c r="B11" i="40"/>
  <c r="B12" i="40" s="1"/>
  <c r="I11" i="40"/>
  <c r="I12" i="40" s="1"/>
  <c r="G11" i="40"/>
  <c r="G12" i="40" s="1"/>
  <c r="D11" i="40"/>
  <c r="D12" i="40" s="1"/>
  <c r="H11" i="40"/>
  <c r="H12" i="40" s="1"/>
  <c r="E11" i="40"/>
  <c r="E12" i="40" s="1"/>
  <c r="C11" i="40"/>
  <c r="C12" i="40" s="1"/>
  <c r="B11" i="28"/>
  <c r="B12" i="28" s="1"/>
  <c r="D11" i="28"/>
  <c r="D12" i="28" s="1"/>
  <c r="I11" i="30"/>
  <c r="I12" i="30" s="1"/>
  <c r="D11" i="30"/>
  <c r="D12" i="30" s="1"/>
  <c r="H11" i="30"/>
  <c r="H12" i="30" s="1"/>
  <c r="B11" i="30"/>
  <c r="B12" i="30" s="1"/>
  <c r="E11" i="18"/>
  <c r="E12" i="18" s="1"/>
  <c r="H11" i="18"/>
  <c r="H12" i="18" s="1"/>
  <c r="B11" i="18"/>
  <c r="B12" i="18" s="1"/>
  <c r="C11" i="18"/>
  <c r="C12" i="18" s="1"/>
  <c r="I11" i="18"/>
  <c r="I12" i="18" s="1"/>
  <c r="D11" i="18"/>
  <c r="D12" i="18" s="1"/>
  <c r="C11" i="21"/>
  <c r="C12" i="21" s="1"/>
  <c r="I11" i="21"/>
  <c r="I12" i="21" s="1"/>
  <c r="E11" i="21"/>
  <c r="E12" i="21" s="1"/>
  <c r="D11" i="21"/>
  <c r="D12" i="21" s="1"/>
  <c r="H11" i="21"/>
  <c r="H12" i="21" s="1"/>
  <c r="I11" i="20"/>
  <c r="I12" i="20" s="1"/>
  <c r="C11" i="20"/>
  <c r="C12" i="20" s="1"/>
  <c r="E11" i="20"/>
  <c r="E12" i="20" s="1"/>
  <c r="E11" i="25"/>
  <c r="E12" i="25" s="1"/>
  <c r="I11" i="25"/>
  <c r="I12" i="25" s="1"/>
  <c r="C11" i="25"/>
  <c r="C12" i="25" s="1"/>
  <c r="C11" i="29"/>
  <c r="C12" i="29" s="1"/>
  <c r="I11" i="29"/>
  <c r="I12" i="29" s="1"/>
  <c r="E11" i="29"/>
  <c r="E12" i="29" s="1"/>
  <c r="B11" i="6"/>
  <c r="B12" i="6" s="1"/>
  <c r="C11" i="6"/>
  <c r="C12" i="6" s="1"/>
  <c r="G11" i="6"/>
  <c r="G12" i="6" s="1"/>
  <c r="I11" i="6"/>
  <c r="I12" i="6" s="1"/>
  <c r="D11" i="6"/>
  <c r="D12" i="6" s="1"/>
  <c r="H11" i="6"/>
  <c r="H12" i="6" s="1"/>
  <c r="E11" i="6"/>
  <c r="E12" i="6" s="1"/>
  <c r="H11" i="17"/>
  <c r="H12" i="17" s="1"/>
  <c r="E11" i="17"/>
  <c r="E12" i="17" s="1"/>
  <c r="C11" i="17"/>
  <c r="C12" i="17" s="1"/>
  <c r="B11" i="17"/>
  <c r="B12" i="17" s="1"/>
  <c r="I11" i="17"/>
  <c r="I12" i="17" s="1"/>
  <c r="D11" i="17"/>
  <c r="D12" i="17" s="1"/>
  <c r="G11" i="17"/>
  <c r="G12" i="17" s="1"/>
  <c r="B11" i="36"/>
  <c r="B12" i="36" s="1"/>
  <c r="I11" i="36"/>
  <c r="I12" i="36" s="1"/>
  <c r="H11" i="36"/>
  <c r="H12" i="36" s="1"/>
  <c r="D11" i="36"/>
  <c r="D12" i="36" s="1"/>
  <c r="I14" i="45"/>
  <c r="I15" i="45" s="1"/>
  <c r="I18" i="45" s="1"/>
  <c r="I22" i="45" s="1"/>
  <c r="C11" i="35"/>
  <c r="C12" i="35" s="1"/>
  <c r="B11" i="11"/>
  <c r="B12" i="11" s="1"/>
  <c r="I11" i="37"/>
  <c r="I12" i="37" s="1"/>
  <c r="E11" i="41"/>
  <c r="E12" i="41" s="1"/>
  <c r="H11" i="23"/>
  <c r="H12" i="23" s="1"/>
  <c r="H11" i="24"/>
  <c r="H12" i="24" s="1"/>
  <c r="J12" i="14"/>
  <c r="J15" i="14" s="1"/>
  <c r="J18" i="14" s="1"/>
  <c r="J22" i="14" s="1"/>
  <c r="E11" i="28"/>
  <c r="E12" i="28" s="1"/>
  <c r="C11" i="28"/>
  <c r="C12" i="28" s="1"/>
  <c r="D11" i="22"/>
  <c r="D12" i="22" s="1"/>
  <c r="B11" i="27"/>
  <c r="B12" i="27" s="1"/>
  <c r="H11" i="28"/>
  <c r="H12" i="28" s="1"/>
  <c r="H11" i="14"/>
  <c r="H12" i="14" s="1"/>
  <c r="G11" i="15"/>
  <c r="G12" i="15" s="1"/>
  <c r="G11" i="11"/>
  <c r="G12" i="11" s="1"/>
  <c r="G11" i="18"/>
  <c r="G12" i="18" s="1"/>
  <c r="G11" i="21"/>
  <c r="G12" i="21" s="1"/>
  <c r="G11" i="25"/>
  <c r="G12" i="25" s="1"/>
  <c r="G11" i="29"/>
  <c r="G12" i="29" s="1"/>
  <c r="E11" i="8"/>
  <c r="E12" i="8" s="1"/>
  <c r="C11" i="8"/>
  <c r="C12" i="8" s="1"/>
  <c r="H11" i="8"/>
  <c r="H12" i="8" s="1"/>
  <c r="D11" i="8"/>
  <c r="D12" i="8" s="1"/>
  <c r="I11" i="8"/>
  <c r="I12" i="8" s="1"/>
  <c r="G11" i="8"/>
  <c r="G12" i="8" s="1"/>
  <c r="B11" i="8"/>
  <c r="B12" i="8" s="1"/>
  <c r="D11" i="31"/>
  <c r="D12" i="31" s="1"/>
  <c r="E11" i="31"/>
  <c r="E12" i="31" s="1"/>
  <c r="C11" i="31"/>
  <c r="C12" i="31" s="1"/>
  <c r="G11" i="31"/>
  <c r="G12" i="31" s="1"/>
  <c r="I11" i="31"/>
  <c r="I12" i="31" s="1"/>
  <c r="B11" i="31"/>
  <c r="B12" i="31" s="1"/>
  <c r="H11" i="31"/>
  <c r="H12" i="31" s="1"/>
  <c r="B11" i="35"/>
  <c r="B12" i="35" s="1"/>
  <c r="D11" i="35"/>
  <c r="D12" i="35" s="1"/>
  <c r="H11" i="35"/>
  <c r="H12" i="35" s="1"/>
  <c r="I11" i="35"/>
  <c r="I12" i="35" s="1"/>
  <c r="E11" i="35"/>
  <c r="E12" i="35" s="1"/>
  <c r="G11" i="1"/>
  <c r="G12" i="1" s="1"/>
  <c r="I11" i="1"/>
  <c r="I12" i="1" s="1"/>
  <c r="C11" i="1"/>
  <c r="C12" i="1" s="1"/>
  <c r="D11" i="1"/>
  <c r="D12" i="1" s="1"/>
  <c r="H11" i="1"/>
  <c r="H12" i="1" s="1"/>
  <c r="B11" i="1"/>
  <c r="B12" i="1" s="1"/>
  <c r="E11" i="1"/>
  <c r="E12" i="1" s="1"/>
  <c r="B11" i="41"/>
  <c r="B12" i="41" s="1"/>
  <c r="H11" i="41"/>
  <c r="H12" i="41" s="1"/>
  <c r="D11" i="41"/>
  <c r="D12" i="41" s="1"/>
  <c r="I11" i="41"/>
  <c r="I12" i="41" s="1"/>
  <c r="G11" i="41"/>
  <c r="G12" i="41" s="1"/>
  <c r="C11" i="14"/>
  <c r="C12" i="14" s="1"/>
  <c r="E11" i="14"/>
  <c r="E12" i="14" s="1"/>
  <c r="I11" i="19"/>
  <c r="I12" i="19" s="1"/>
  <c r="H11" i="19"/>
  <c r="H12" i="19" s="1"/>
  <c r="E11" i="19"/>
  <c r="E12" i="19" s="1"/>
  <c r="C11" i="19"/>
  <c r="C12" i="19" s="1"/>
  <c r="I11" i="22"/>
  <c r="I12" i="22" s="1"/>
  <c r="E11" i="22"/>
  <c r="E12" i="22" s="1"/>
  <c r="C11" i="22"/>
  <c r="C12" i="22" s="1"/>
  <c r="E11" i="23"/>
  <c r="E12" i="23" s="1"/>
  <c r="C11" i="23"/>
  <c r="C12" i="23" s="1"/>
  <c r="B11" i="23"/>
  <c r="B12" i="23" s="1"/>
  <c r="I11" i="23"/>
  <c r="I12" i="23" s="1"/>
  <c r="I11" i="24"/>
  <c r="I12" i="24" s="1"/>
  <c r="E11" i="24"/>
  <c r="E12" i="24" s="1"/>
  <c r="C11" i="24"/>
  <c r="C12" i="24" s="1"/>
  <c r="G11" i="24"/>
  <c r="G12" i="24" s="1"/>
  <c r="I11" i="27"/>
  <c r="I12" i="27" s="1"/>
  <c r="G11" i="27"/>
  <c r="G12" i="27" s="1"/>
  <c r="E11" i="27"/>
  <c r="E12" i="27" s="1"/>
  <c r="H11" i="27"/>
  <c r="H12" i="27" s="1"/>
  <c r="C11" i="27"/>
  <c r="C12" i="27" s="1"/>
  <c r="I11" i="4"/>
  <c r="I12" i="4" s="1"/>
  <c r="C11" i="4"/>
  <c r="C12" i="4" s="1"/>
  <c r="E11" i="4"/>
  <c r="E12" i="4" s="1"/>
  <c r="B11" i="4"/>
  <c r="B12" i="4" s="1"/>
  <c r="G11" i="4"/>
  <c r="G12" i="4" s="1"/>
  <c r="D11" i="4"/>
  <c r="D12" i="4" s="1"/>
  <c r="B11" i="9"/>
  <c r="B12" i="9" s="1"/>
  <c r="E11" i="9"/>
  <c r="E12" i="9" s="1"/>
  <c r="I11" i="9"/>
  <c r="I12" i="9" s="1"/>
  <c r="G11" i="9"/>
  <c r="G12" i="9" s="1"/>
  <c r="D11" i="9"/>
  <c r="D12" i="9" s="1"/>
  <c r="C11" i="9"/>
  <c r="C12" i="9" s="1"/>
  <c r="H11" i="9"/>
  <c r="H12" i="9" s="1"/>
  <c r="D11" i="32"/>
  <c r="D12" i="32" s="1"/>
  <c r="H11" i="32"/>
  <c r="H12" i="32" s="1"/>
  <c r="B11" i="32"/>
  <c r="B12" i="32" s="1"/>
  <c r="I11" i="32"/>
  <c r="I12" i="32" s="1"/>
  <c r="I11" i="28"/>
  <c r="I12" i="28" s="1"/>
  <c r="D11" i="14"/>
  <c r="D12" i="14" s="1"/>
  <c r="B11" i="14"/>
  <c r="B12" i="14" s="1"/>
  <c r="G11" i="13"/>
  <c r="G12" i="13" s="1"/>
  <c r="G11" i="22"/>
  <c r="G12" i="22" s="1"/>
  <c r="G11" i="30"/>
  <c r="G12" i="30" s="1"/>
  <c r="G11" i="19"/>
  <c r="G12" i="19" s="1"/>
  <c r="G11" i="20"/>
  <c r="G12" i="20" s="1"/>
  <c r="G11" i="35"/>
  <c r="G12" i="35" s="1"/>
  <c r="G11" i="14"/>
  <c r="G12" i="14" s="1"/>
  <c r="G11" i="28"/>
  <c r="G12" i="28" s="1"/>
  <c r="K15" i="48" l="1"/>
  <c r="C17" i="49"/>
  <c r="C18" i="49" s="1"/>
  <c r="D17" i="49"/>
  <c r="D18" i="49" s="1"/>
  <c r="G17" i="49"/>
  <c r="G18" i="49" s="1"/>
  <c r="G20" i="49" s="1"/>
  <c r="E17" i="49"/>
  <c r="E18" i="49" s="1"/>
  <c r="B17" i="49"/>
  <c r="B18" i="49" s="1"/>
  <c r="G14" i="5"/>
  <c r="G15" i="5" s="1"/>
  <c r="B15" i="2"/>
  <c r="H14" i="5"/>
  <c r="H15" i="5" s="1"/>
  <c r="H17" i="5" s="1"/>
  <c r="D17" i="5" s="1"/>
  <c r="E14" i="5"/>
  <c r="E15" i="5" s="1"/>
  <c r="I15" i="5"/>
  <c r="I18" i="5" s="1"/>
  <c r="I22" i="5" s="1"/>
  <c r="B14" i="5"/>
  <c r="B15" i="5" s="1"/>
  <c r="K12" i="45"/>
  <c r="G11" i="44"/>
  <c r="G12" i="44" s="1"/>
  <c r="E17" i="48"/>
  <c r="E18" i="48" s="1"/>
  <c r="C17" i="48"/>
  <c r="C18" i="48" s="1"/>
  <c r="B17" i="48"/>
  <c r="B18" i="48" s="1"/>
  <c r="D17" i="48"/>
  <c r="D18" i="48" s="1"/>
  <c r="G17" i="48"/>
  <c r="G18" i="48" s="1"/>
  <c r="G20" i="48" s="1"/>
  <c r="D14" i="5"/>
  <c r="D15" i="5" s="1"/>
  <c r="H14" i="2"/>
  <c r="H15" i="2" s="1"/>
  <c r="H17" i="2" s="1"/>
  <c r="H18" i="2" s="1"/>
  <c r="H22" i="2" s="1"/>
  <c r="G14" i="2"/>
  <c r="G15" i="2" s="1"/>
  <c r="K12" i="5"/>
  <c r="K12" i="7"/>
  <c r="K12" i="10"/>
  <c r="G11" i="39"/>
  <c r="G12" i="39" s="1"/>
  <c r="E11" i="39"/>
  <c r="E12" i="39" s="1"/>
  <c r="C11" i="39"/>
  <c r="C12" i="39" s="1"/>
  <c r="I11" i="39"/>
  <c r="I12" i="39" s="1"/>
  <c r="I14" i="39" s="1"/>
  <c r="I15" i="39" s="1"/>
  <c r="I18" i="39" s="1"/>
  <c r="I22" i="39" s="1"/>
  <c r="B11" i="39"/>
  <c r="B12" i="39" s="1"/>
  <c r="H11" i="39"/>
  <c r="H12" i="39" s="1"/>
  <c r="C11" i="44"/>
  <c r="C12" i="44" s="1"/>
  <c r="H11" i="44"/>
  <c r="H12" i="44" s="1"/>
  <c r="B11" i="44"/>
  <c r="B12" i="44" s="1"/>
  <c r="I11" i="44"/>
  <c r="I12" i="44" s="1"/>
  <c r="I14" i="44" s="1"/>
  <c r="I15" i="44" s="1"/>
  <c r="I18" i="44" s="1"/>
  <c r="I22" i="44" s="1"/>
  <c r="E11" i="44"/>
  <c r="E12" i="44" s="1"/>
  <c r="K12" i="12"/>
  <c r="K12" i="34"/>
  <c r="D14" i="2"/>
  <c r="D15" i="2" s="1"/>
  <c r="I15" i="2"/>
  <c r="I18" i="2" s="1"/>
  <c r="I22" i="2" s="1"/>
  <c r="C14" i="2"/>
  <c r="C15" i="2" s="1"/>
  <c r="E14" i="2"/>
  <c r="E15" i="2" s="1"/>
  <c r="K12" i="2"/>
  <c r="K12" i="24"/>
  <c r="K12" i="19"/>
  <c r="K12" i="20"/>
  <c r="C11" i="38"/>
  <c r="C12" i="38" s="1"/>
  <c r="B11" i="38"/>
  <c r="B12" i="38" s="1"/>
  <c r="G11" i="38"/>
  <c r="G12" i="38" s="1"/>
  <c r="H11" i="38"/>
  <c r="H12" i="38" s="1"/>
  <c r="I11" i="38"/>
  <c r="I12" i="38" s="1"/>
  <c r="I14" i="38" s="1"/>
  <c r="C14" i="38" s="1"/>
  <c r="E11" i="38"/>
  <c r="E12" i="38" s="1"/>
  <c r="B14" i="12"/>
  <c r="B15" i="12" s="1"/>
  <c r="C14" i="12"/>
  <c r="C15" i="12" s="1"/>
  <c r="D14" i="12"/>
  <c r="D15" i="12" s="1"/>
  <c r="E14" i="12"/>
  <c r="E15" i="12" s="1"/>
  <c r="H14" i="12"/>
  <c r="H15" i="12" s="1"/>
  <c r="G14" i="12"/>
  <c r="G15" i="12" s="1"/>
  <c r="I14" i="32"/>
  <c r="I15" i="32" s="1"/>
  <c r="I18" i="32" s="1"/>
  <c r="I22" i="32" s="1"/>
  <c r="K12" i="32"/>
  <c r="K12" i="9"/>
  <c r="I14" i="4"/>
  <c r="I15" i="4" s="1"/>
  <c r="I18" i="4" s="1"/>
  <c r="I22" i="4" s="1"/>
  <c r="G14" i="7"/>
  <c r="G15" i="7" s="1"/>
  <c r="H14" i="7"/>
  <c r="H15" i="7" s="1"/>
  <c r="C14" i="7"/>
  <c r="C15" i="7" s="1"/>
  <c r="D14" i="7"/>
  <c r="D15" i="7" s="1"/>
  <c r="E14" i="7"/>
  <c r="E15" i="7" s="1"/>
  <c r="B14" i="7"/>
  <c r="B15" i="7" s="1"/>
  <c r="I14" i="27"/>
  <c r="I15" i="27" s="1"/>
  <c r="I18" i="27" s="1"/>
  <c r="I22" i="27" s="1"/>
  <c r="K12" i="23"/>
  <c r="I14" i="19"/>
  <c r="I15" i="19" s="1"/>
  <c r="I18" i="19" s="1"/>
  <c r="I22" i="19" s="1"/>
  <c r="K12" i="41"/>
  <c r="I14" i="35"/>
  <c r="I15" i="35" s="1"/>
  <c r="I18" i="35" s="1"/>
  <c r="I22" i="35" s="1"/>
  <c r="K12" i="31"/>
  <c r="K12" i="27"/>
  <c r="I14" i="37"/>
  <c r="I15" i="37" s="1"/>
  <c r="I18" i="37" s="1"/>
  <c r="I22" i="37" s="1"/>
  <c r="D14" i="10"/>
  <c r="D15" i="10" s="1"/>
  <c r="B14" i="10"/>
  <c r="B15" i="10" s="1"/>
  <c r="G14" i="10"/>
  <c r="G15" i="10" s="1"/>
  <c r="H14" i="10"/>
  <c r="H15" i="10" s="1"/>
  <c r="E14" i="10"/>
  <c r="E15" i="10" s="1"/>
  <c r="C14" i="10"/>
  <c r="C15" i="10" s="1"/>
  <c r="K12" i="36"/>
  <c r="I14" i="17"/>
  <c r="I15" i="17" s="1"/>
  <c r="I18" i="17" s="1"/>
  <c r="I22" i="17" s="1"/>
  <c r="K12" i="6"/>
  <c r="I14" i="25"/>
  <c r="I15" i="25" s="1"/>
  <c r="I18" i="25" s="1"/>
  <c r="I22" i="25" s="1"/>
  <c r="I14" i="20"/>
  <c r="I15" i="20" s="1"/>
  <c r="I18" i="20" s="1"/>
  <c r="I22" i="20" s="1"/>
  <c r="I14" i="21"/>
  <c r="I15" i="21" s="1"/>
  <c r="I18" i="21" s="1"/>
  <c r="I22" i="21" s="1"/>
  <c r="I14" i="18"/>
  <c r="I15" i="18" s="1"/>
  <c r="I18" i="18" s="1"/>
  <c r="I22" i="18" s="1"/>
  <c r="K12" i="18"/>
  <c r="K12" i="30"/>
  <c r="I14" i="30"/>
  <c r="I15" i="30" s="1"/>
  <c r="I18" i="30" s="1"/>
  <c r="I22" i="30" s="1"/>
  <c r="K12" i="28"/>
  <c r="K12" i="40"/>
  <c r="K12" i="46"/>
  <c r="K12" i="15"/>
  <c r="I14" i="15"/>
  <c r="I15" i="15" s="1"/>
  <c r="I18" i="15" s="1"/>
  <c r="I22" i="15" s="1"/>
  <c r="K12" i="37"/>
  <c r="I14" i="11"/>
  <c r="I15" i="11" s="1"/>
  <c r="I18" i="11" s="1"/>
  <c r="I22" i="11" s="1"/>
  <c r="K12" i="13"/>
  <c r="D14" i="14"/>
  <c r="D15" i="14" s="1"/>
  <c r="B14" i="14"/>
  <c r="B15" i="14" s="1"/>
  <c r="E14" i="14"/>
  <c r="E15" i="14" s="1"/>
  <c r="G14" i="14"/>
  <c r="G15" i="14" s="1"/>
  <c r="H14" i="14"/>
  <c r="H15" i="14" s="1"/>
  <c r="C14" i="14"/>
  <c r="C15" i="14" s="1"/>
  <c r="K12" i="29"/>
  <c r="G14" i="34"/>
  <c r="G15" i="34" s="1"/>
  <c r="E14" i="34"/>
  <c r="E15" i="34" s="1"/>
  <c r="C14" i="34"/>
  <c r="C15" i="34" s="1"/>
  <c r="H14" i="34"/>
  <c r="H15" i="34" s="1"/>
  <c r="B14" i="34"/>
  <c r="B15" i="34" s="1"/>
  <c r="D14" i="34"/>
  <c r="D15" i="34" s="1"/>
  <c r="I14" i="9"/>
  <c r="I15" i="9" s="1"/>
  <c r="I18" i="9" s="1"/>
  <c r="I22" i="9" s="1"/>
  <c r="K12" i="14"/>
  <c r="I14" i="28"/>
  <c r="I15" i="28" s="1"/>
  <c r="I18" i="28" s="1"/>
  <c r="I22" i="28" s="1"/>
  <c r="K12" i="4"/>
  <c r="I14" i="24"/>
  <c r="I15" i="24" s="1"/>
  <c r="I18" i="24" s="1"/>
  <c r="I22" i="24" s="1"/>
  <c r="I14" i="23"/>
  <c r="I15" i="23" s="1"/>
  <c r="I18" i="23" s="1"/>
  <c r="I22" i="23" s="1"/>
  <c r="I14" i="22"/>
  <c r="I15" i="22" s="1"/>
  <c r="I18" i="22" s="1"/>
  <c r="I22" i="22" s="1"/>
  <c r="I14" i="41"/>
  <c r="I15" i="41" s="1"/>
  <c r="I18" i="41" s="1"/>
  <c r="I22" i="41" s="1"/>
  <c r="K12" i="1"/>
  <c r="I14" i="1"/>
  <c r="I15" i="1" s="1"/>
  <c r="I18" i="1" s="1"/>
  <c r="I22" i="1" s="1"/>
  <c r="K12" i="35"/>
  <c r="I14" i="31"/>
  <c r="I15" i="31" s="1"/>
  <c r="I18" i="31" s="1"/>
  <c r="I22" i="31" s="1"/>
  <c r="K12" i="8"/>
  <c r="I14" i="8"/>
  <c r="I15" i="8" s="1"/>
  <c r="I18" i="8" s="1"/>
  <c r="I22" i="8" s="1"/>
  <c r="K12" i="11"/>
  <c r="D14" i="45"/>
  <c r="D15" i="45" s="1"/>
  <c r="H14" i="45"/>
  <c r="H15" i="45" s="1"/>
  <c r="G14" i="45"/>
  <c r="G15" i="45" s="1"/>
  <c r="B14" i="45"/>
  <c r="B15" i="45" s="1"/>
  <c r="C14" i="45"/>
  <c r="C15" i="45" s="1"/>
  <c r="E14" i="45"/>
  <c r="E15" i="45" s="1"/>
  <c r="I14" i="36"/>
  <c r="I15" i="36" s="1"/>
  <c r="I18" i="36" s="1"/>
  <c r="I22" i="36" s="1"/>
  <c r="K12" i="17"/>
  <c r="I14" i="6"/>
  <c r="I15" i="6" s="1"/>
  <c r="I18" i="6" s="1"/>
  <c r="I22" i="6" s="1"/>
  <c r="I14" i="29"/>
  <c r="I15" i="29" s="1"/>
  <c r="I18" i="29" s="1"/>
  <c r="I22" i="29" s="1"/>
  <c r="I14" i="40"/>
  <c r="I15" i="40" s="1"/>
  <c r="I18" i="40" s="1"/>
  <c r="I22" i="40" s="1"/>
  <c r="I14" i="46"/>
  <c r="I15" i="46" s="1"/>
  <c r="I18" i="46" s="1"/>
  <c r="I22" i="46" s="1"/>
  <c r="I14" i="13"/>
  <c r="I15" i="13" s="1"/>
  <c r="I18" i="13" s="1"/>
  <c r="I22" i="13" s="1"/>
  <c r="I15" i="12"/>
  <c r="I18" i="12" s="1"/>
  <c r="I22" i="12" s="1"/>
  <c r="I15" i="34"/>
  <c r="I18" i="34" s="1"/>
  <c r="I22" i="34" s="1"/>
  <c r="I15" i="7"/>
  <c r="I18" i="7" s="1"/>
  <c r="I22" i="7" s="1"/>
  <c r="I15" i="10"/>
  <c r="I18" i="10" s="1"/>
  <c r="I22" i="10" s="1"/>
  <c r="I15" i="14"/>
  <c r="I18" i="14" s="1"/>
  <c r="I22" i="14" s="1"/>
  <c r="K12" i="25"/>
  <c r="K12" i="22"/>
  <c r="K12" i="21"/>
  <c r="K18" i="49" l="1"/>
  <c r="G22" i="49"/>
  <c r="B20" i="49"/>
  <c r="C20" i="49"/>
  <c r="C22" i="49" s="1"/>
  <c r="D20" i="49"/>
  <c r="D22" i="49" s="1"/>
  <c r="E20" i="49"/>
  <c r="E22" i="49" s="1"/>
  <c r="G22" i="48"/>
  <c r="D20" i="48"/>
  <c r="D22" i="48" s="1"/>
  <c r="B20" i="48"/>
  <c r="C20" i="48"/>
  <c r="C22" i="48" s="1"/>
  <c r="E20" i="48"/>
  <c r="E22" i="48" s="1"/>
  <c r="K18" i="48"/>
  <c r="D18" i="5"/>
  <c r="K12" i="44"/>
  <c r="K15" i="2"/>
  <c r="B17" i="5"/>
  <c r="B18" i="5" s="1"/>
  <c r="H18" i="5"/>
  <c r="H22" i="5" s="1"/>
  <c r="E17" i="5"/>
  <c r="E18" i="5" s="1"/>
  <c r="C17" i="5"/>
  <c r="C18" i="5" s="1"/>
  <c r="G17" i="5"/>
  <c r="G18" i="5" s="1"/>
  <c r="G20" i="5" s="1"/>
  <c r="B20" i="5" s="1"/>
  <c r="K15" i="5"/>
  <c r="K12" i="39"/>
  <c r="B17" i="2"/>
  <c r="B18" i="2" s="1"/>
  <c r="E17" i="2"/>
  <c r="E18" i="2" s="1"/>
  <c r="D17" i="2"/>
  <c r="D18" i="2" s="1"/>
  <c r="C15" i="38"/>
  <c r="C17" i="2"/>
  <c r="C18" i="2" s="1"/>
  <c r="G17" i="2"/>
  <c r="G18" i="2" s="1"/>
  <c r="G20" i="2" s="1"/>
  <c r="D20" i="2" s="1"/>
  <c r="I15" i="38"/>
  <c r="I18" i="38" s="1"/>
  <c r="I22" i="38" s="1"/>
  <c r="D14" i="38"/>
  <c r="D15" i="38" s="1"/>
  <c r="G14" i="38"/>
  <c r="G15" i="38" s="1"/>
  <c r="B14" i="38"/>
  <c r="B15" i="38" s="1"/>
  <c r="K12" i="38"/>
  <c r="E14" i="38"/>
  <c r="E15" i="38" s="1"/>
  <c r="H14" i="38"/>
  <c r="H15" i="38" s="1"/>
  <c r="H17" i="38" s="1"/>
  <c r="H18" i="38" s="1"/>
  <c r="H22" i="38" s="1"/>
  <c r="H17" i="14"/>
  <c r="H18" i="14" s="1"/>
  <c r="H22" i="14" s="1"/>
  <c r="H17" i="45"/>
  <c r="H18" i="45" s="1"/>
  <c r="H22" i="45" s="1"/>
  <c r="E14" i="13"/>
  <c r="E15" i="13" s="1"/>
  <c r="H14" i="13"/>
  <c r="H15" i="13" s="1"/>
  <c r="B14" i="13"/>
  <c r="B15" i="13" s="1"/>
  <c r="C14" i="13"/>
  <c r="C15" i="13" s="1"/>
  <c r="G14" i="13"/>
  <c r="G15" i="13" s="1"/>
  <c r="D14" i="13"/>
  <c r="D15" i="13" s="1"/>
  <c r="D14" i="46"/>
  <c r="D15" i="46" s="1"/>
  <c r="C14" i="46"/>
  <c r="C15" i="46" s="1"/>
  <c r="H14" i="46"/>
  <c r="H15" i="46" s="1"/>
  <c r="B14" i="46"/>
  <c r="B15" i="46" s="1"/>
  <c r="G14" i="46"/>
  <c r="G15" i="46" s="1"/>
  <c r="E14" i="46"/>
  <c r="E15" i="46" s="1"/>
  <c r="B14" i="40"/>
  <c r="B15" i="40" s="1"/>
  <c r="D14" i="40"/>
  <c r="D15" i="40" s="1"/>
  <c r="G14" i="40"/>
  <c r="G15" i="40" s="1"/>
  <c r="C14" i="40"/>
  <c r="C15" i="40" s="1"/>
  <c r="E14" i="40"/>
  <c r="E15" i="40" s="1"/>
  <c r="H14" i="40"/>
  <c r="H15" i="40" s="1"/>
  <c r="B14" i="29"/>
  <c r="B15" i="29" s="1"/>
  <c r="D14" i="29"/>
  <c r="D15" i="29" s="1"/>
  <c r="H14" i="29"/>
  <c r="H15" i="29" s="1"/>
  <c r="C14" i="29"/>
  <c r="C15" i="29" s="1"/>
  <c r="G14" i="29"/>
  <c r="G15" i="29" s="1"/>
  <c r="E14" i="29"/>
  <c r="E15" i="29" s="1"/>
  <c r="D14" i="6"/>
  <c r="D15" i="6" s="1"/>
  <c r="E14" i="6"/>
  <c r="E15" i="6" s="1"/>
  <c r="G14" i="6"/>
  <c r="G15" i="6" s="1"/>
  <c r="B14" i="6"/>
  <c r="B15" i="6" s="1"/>
  <c r="C14" i="6"/>
  <c r="C15" i="6" s="1"/>
  <c r="H14" i="6"/>
  <c r="H15" i="6" s="1"/>
  <c r="H14" i="8"/>
  <c r="H15" i="8" s="1"/>
  <c r="B14" i="8"/>
  <c r="B15" i="8" s="1"/>
  <c r="C14" i="8"/>
  <c r="C15" i="8" s="1"/>
  <c r="D14" i="8"/>
  <c r="D15" i="8" s="1"/>
  <c r="E14" i="8"/>
  <c r="E15" i="8" s="1"/>
  <c r="G14" i="8"/>
  <c r="G15" i="8" s="1"/>
  <c r="G14" i="41"/>
  <c r="G15" i="41" s="1"/>
  <c r="B14" i="41"/>
  <c r="B15" i="41" s="1"/>
  <c r="D14" i="41"/>
  <c r="D15" i="41" s="1"/>
  <c r="H14" i="41"/>
  <c r="H15" i="41" s="1"/>
  <c r="C14" i="41"/>
  <c r="C15" i="41" s="1"/>
  <c r="E14" i="41"/>
  <c r="E15" i="41" s="1"/>
  <c r="B14" i="24"/>
  <c r="B15" i="24" s="1"/>
  <c r="C14" i="24"/>
  <c r="C15" i="24" s="1"/>
  <c r="D14" i="24"/>
  <c r="D15" i="24" s="1"/>
  <c r="E14" i="24"/>
  <c r="E15" i="24" s="1"/>
  <c r="G14" i="24"/>
  <c r="G15" i="24" s="1"/>
  <c r="H14" i="24"/>
  <c r="H15" i="24" s="1"/>
  <c r="H17" i="34"/>
  <c r="H18" i="34" s="1"/>
  <c r="H22" i="34" s="1"/>
  <c r="E14" i="11"/>
  <c r="E15" i="11" s="1"/>
  <c r="H14" i="11"/>
  <c r="H15" i="11" s="1"/>
  <c r="C14" i="11"/>
  <c r="C15" i="11" s="1"/>
  <c r="D14" i="11"/>
  <c r="D15" i="11" s="1"/>
  <c r="B14" i="11"/>
  <c r="B15" i="11" s="1"/>
  <c r="G14" i="11"/>
  <c r="G15" i="11" s="1"/>
  <c r="C14" i="15"/>
  <c r="C15" i="15" s="1"/>
  <c r="E14" i="15"/>
  <c r="E15" i="15" s="1"/>
  <c r="B14" i="15"/>
  <c r="B15" i="15" s="1"/>
  <c r="H14" i="15"/>
  <c r="H15" i="15" s="1"/>
  <c r="D14" i="15"/>
  <c r="D15" i="15" s="1"/>
  <c r="G14" i="15"/>
  <c r="G15" i="15" s="1"/>
  <c r="B14" i="39"/>
  <c r="B15" i="39" s="1"/>
  <c r="D14" i="39"/>
  <c r="D15" i="39" s="1"/>
  <c r="G14" i="39"/>
  <c r="G15" i="39" s="1"/>
  <c r="C14" i="39"/>
  <c r="C15" i="39" s="1"/>
  <c r="E14" i="39"/>
  <c r="E15" i="39" s="1"/>
  <c r="H14" i="39"/>
  <c r="H15" i="39" s="1"/>
  <c r="G14" i="20"/>
  <c r="G15" i="20" s="1"/>
  <c r="D14" i="20"/>
  <c r="D15" i="20" s="1"/>
  <c r="B14" i="20"/>
  <c r="B15" i="20" s="1"/>
  <c r="E14" i="20"/>
  <c r="E15" i="20" s="1"/>
  <c r="C14" i="20"/>
  <c r="C15" i="20" s="1"/>
  <c r="H14" i="20"/>
  <c r="H15" i="20" s="1"/>
  <c r="E14" i="25"/>
  <c r="E15" i="25" s="1"/>
  <c r="C14" i="25"/>
  <c r="C15" i="25" s="1"/>
  <c r="H14" i="25"/>
  <c r="H15" i="25" s="1"/>
  <c r="D14" i="25"/>
  <c r="D15" i="25" s="1"/>
  <c r="B14" i="25"/>
  <c r="B15" i="25" s="1"/>
  <c r="G14" i="25"/>
  <c r="G15" i="25" s="1"/>
  <c r="E14" i="44"/>
  <c r="E15" i="44" s="1"/>
  <c r="C14" i="44"/>
  <c r="C15" i="44" s="1"/>
  <c r="B14" i="44"/>
  <c r="B15" i="44" s="1"/>
  <c r="G14" i="44"/>
  <c r="G15" i="44" s="1"/>
  <c r="D14" i="44"/>
  <c r="D15" i="44" s="1"/>
  <c r="H14" i="44"/>
  <c r="H15" i="44" s="1"/>
  <c r="D14" i="17"/>
  <c r="D15" i="17" s="1"/>
  <c r="B14" i="17"/>
  <c r="B15" i="17" s="1"/>
  <c r="H14" i="17"/>
  <c r="H15" i="17" s="1"/>
  <c r="E14" i="17"/>
  <c r="E15" i="17" s="1"/>
  <c r="G14" i="17"/>
  <c r="G15" i="17" s="1"/>
  <c r="C14" i="17"/>
  <c r="C15" i="17" s="1"/>
  <c r="D14" i="35"/>
  <c r="D15" i="35" s="1"/>
  <c r="E14" i="35"/>
  <c r="E15" i="35" s="1"/>
  <c r="B14" i="35"/>
  <c r="B15" i="35" s="1"/>
  <c r="H14" i="35"/>
  <c r="H15" i="35" s="1"/>
  <c r="C14" i="35"/>
  <c r="C15" i="35" s="1"/>
  <c r="G14" i="35"/>
  <c r="G15" i="35" s="1"/>
  <c r="D14" i="27"/>
  <c r="D15" i="27" s="1"/>
  <c r="H14" i="27"/>
  <c r="H15" i="27" s="1"/>
  <c r="G14" i="27"/>
  <c r="G15" i="27" s="1"/>
  <c r="B14" i="27"/>
  <c r="B15" i="27" s="1"/>
  <c r="C14" i="27"/>
  <c r="C15" i="27" s="1"/>
  <c r="E14" i="27"/>
  <c r="E15" i="27" s="1"/>
  <c r="G14" i="4"/>
  <c r="G15" i="4" s="1"/>
  <c r="D14" i="4"/>
  <c r="D15" i="4" s="1"/>
  <c r="C14" i="4"/>
  <c r="C15" i="4" s="1"/>
  <c r="E14" i="4"/>
  <c r="E15" i="4" s="1"/>
  <c r="B14" i="4"/>
  <c r="B15" i="4" s="1"/>
  <c r="H14" i="4"/>
  <c r="H15" i="4" s="1"/>
  <c r="G14" i="32"/>
  <c r="G15" i="32" s="1"/>
  <c r="E14" i="32"/>
  <c r="E15" i="32" s="1"/>
  <c r="B14" i="32"/>
  <c r="B15" i="32" s="1"/>
  <c r="H14" i="32"/>
  <c r="H15" i="32" s="1"/>
  <c r="D14" i="32"/>
  <c r="D15" i="32" s="1"/>
  <c r="C14" i="32"/>
  <c r="C15" i="32" s="1"/>
  <c r="H17" i="12"/>
  <c r="H18" i="12" s="1"/>
  <c r="H22" i="12" s="1"/>
  <c r="K15" i="12"/>
  <c r="G14" i="36"/>
  <c r="G15" i="36" s="1"/>
  <c r="B14" i="36"/>
  <c r="B15" i="36" s="1"/>
  <c r="C14" i="36"/>
  <c r="C15" i="36" s="1"/>
  <c r="D14" i="36"/>
  <c r="D15" i="36" s="1"/>
  <c r="E14" i="36"/>
  <c r="E15" i="36" s="1"/>
  <c r="H14" i="36"/>
  <c r="H15" i="36" s="1"/>
  <c r="K15" i="45"/>
  <c r="G14" i="31"/>
  <c r="G15" i="31" s="1"/>
  <c r="E14" i="31"/>
  <c r="E15" i="31" s="1"/>
  <c r="B14" i="31"/>
  <c r="B15" i="31" s="1"/>
  <c r="H14" i="31"/>
  <c r="H15" i="31" s="1"/>
  <c r="C14" i="31"/>
  <c r="C15" i="31" s="1"/>
  <c r="D14" i="31"/>
  <c r="D15" i="31" s="1"/>
  <c r="C14" i="1"/>
  <c r="C15" i="1" s="1"/>
  <c r="E14" i="1"/>
  <c r="E15" i="1" s="1"/>
  <c r="H14" i="1"/>
  <c r="H15" i="1" s="1"/>
  <c r="D14" i="1"/>
  <c r="D15" i="1" s="1"/>
  <c r="G14" i="1"/>
  <c r="G15" i="1" s="1"/>
  <c r="B14" i="1"/>
  <c r="B15" i="1" s="1"/>
  <c r="B14" i="22"/>
  <c r="B15" i="22" s="1"/>
  <c r="H14" i="22"/>
  <c r="H15" i="22" s="1"/>
  <c r="D14" i="22"/>
  <c r="D15" i="22" s="1"/>
  <c r="C14" i="22"/>
  <c r="C15" i="22" s="1"/>
  <c r="G14" i="22"/>
  <c r="G15" i="22" s="1"/>
  <c r="E14" i="22"/>
  <c r="E15" i="22" s="1"/>
  <c r="G14" i="23"/>
  <c r="G15" i="23" s="1"/>
  <c r="D14" i="23"/>
  <c r="D15" i="23" s="1"/>
  <c r="H14" i="23"/>
  <c r="H15" i="23" s="1"/>
  <c r="B14" i="23"/>
  <c r="B15" i="23" s="1"/>
  <c r="E14" i="23"/>
  <c r="E15" i="23" s="1"/>
  <c r="C14" i="23"/>
  <c r="C15" i="23" s="1"/>
  <c r="D14" i="28"/>
  <c r="D15" i="28" s="1"/>
  <c r="C14" i="28"/>
  <c r="C15" i="28" s="1"/>
  <c r="E14" i="28"/>
  <c r="E15" i="28" s="1"/>
  <c r="G14" i="28"/>
  <c r="G15" i="28" s="1"/>
  <c r="B14" i="28"/>
  <c r="B15" i="28" s="1"/>
  <c r="H14" i="28"/>
  <c r="H15" i="28" s="1"/>
  <c r="K15" i="14"/>
  <c r="B14" i="9"/>
  <c r="B15" i="9" s="1"/>
  <c r="C14" i="9"/>
  <c r="C15" i="9" s="1"/>
  <c r="H14" i="9"/>
  <c r="H15" i="9" s="1"/>
  <c r="G14" i="9"/>
  <c r="G15" i="9" s="1"/>
  <c r="E14" i="9"/>
  <c r="E15" i="9" s="1"/>
  <c r="D14" i="9"/>
  <c r="D15" i="9" s="1"/>
  <c r="K15" i="34"/>
  <c r="B14" i="30"/>
  <c r="B15" i="30" s="1"/>
  <c r="H14" i="30"/>
  <c r="H15" i="30" s="1"/>
  <c r="D14" i="30"/>
  <c r="D15" i="30" s="1"/>
  <c r="C14" i="30"/>
  <c r="C15" i="30" s="1"/>
  <c r="E14" i="30"/>
  <c r="E15" i="30" s="1"/>
  <c r="G14" i="30"/>
  <c r="G15" i="30" s="1"/>
  <c r="H14" i="18"/>
  <c r="H15" i="18" s="1"/>
  <c r="C14" i="18"/>
  <c r="C15" i="18" s="1"/>
  <c r="E14" i="18"/>
  <c r="E15" i="18" s="1"/>
  <c r="G14" i="18"/>
  <c r="G15" i="18" s="1"/>
  <c r="B14" i="18"/>
  <c r="B15" i="18" s="1"/>
  <c r="D14" i="18"/>
  <c r="D15" i="18" s="1"/>
  <c r="D14" i="21"/>
  <c r="D15" i="21" s="1"/>
  <c r="C14" i="21"/>
  <c r="C15" i="21" s="1"/>
  <c r="H14" i="21"/>
  <c r="H15" i="21" s="1"/>
  <c r="B14" i="21"/>
  <c r="B15" i="21" s="1"/>
  <c r="E14" i="21"/>
  <c r="E15" i="21" s="1"/>
  <c r="G14" i="21"/>
  <c r="G15" i="21" s="1"/>
  <c r="H17" i="10"/>
  <c r="H18" i="10" s="1"/>
  <c r="H22" i="10" s="1"/>
  <c r="K15" i="10"/>
  <c r="E14" i="37"/>
  <c r="E15" i="37" s="1"/>
  <c r="C14" i="37"/>
  <c r="C15" i="37" s="1"/>
  <c r="H14" i="37"/>
  <c r="H15" i="37" s="1"/>
  <c r="D14" i="37"/>
  <c r="D15" i="37" s="1"/>
  <c r="B14" i="37"/>
  <c r="B15" i="37" s="1"/>
  <c r="G14" i="37"/>
  <c r="G15" i="37" s="1"/>
  <c r="B14" i="19"/>
  <c r="B15" i="19" s="1"/>
  <c r="C14" i="19"/>
  <c r="C15" i="19" s="1"/>
  <c r="G14" i="19"/>
  <c r="G15" i="19" s="1"/>
  <c r="D14" i="19"/>
  <c r="D15" i="19" s="1"/>
  <c r="E14" i="19"/>
  <c r="E15" i="19" s="1"/>
  <c r="H14" i="19"/>
  <c r="H15" i="19" s="1"/>
  <c r="K15" i="7"/>
  <c r="H17" i="7"/>
  <c r="H18" i="7" s="1"/>
  <c r="H22" i="7" s="1"/>
  <c r="B22" i="49" l="1"/>
  <c r="B28" i="49" s="1"/>
  <c r="K20" i="49"/>
  <c r="K22" i="49" s="1"/>
  <c r="B22" i="48"/>
  <c r="B28" i="48" s="1"/>
  <c r="K20" i="48"/>
  <c r="K22" i="48" s="1"/>
  <c r="G22" i="5"/>
  <c r="B20" i="2"/>
  <c r="B22" i="2" s="1"/>
  <c r="B28" i="2" s="1"/>
  <c r="D20" i="5"/>
  <c r="D22" i="5" s="1"/>
  <c r="K18" i="5"/>
  <c r="C20" i="5"/>
  <c r="C22" i="5" s="1"/>
  <c r="E20" i="5"/>
  <c r="E22" i="5" s="1"/>
  <c r="D22" i="2"/>
  <c r="K18" i="2"/>
  <c r="G22" i="2"/>
  <c r="C20" i="2"/>
  <c r="C22" i="2" s="1"/>
  <c r="E20" i="2"/>
  <c r="E22" i="2" s="1"/>
  <c r="K15" i="38"/>
  <c r="K15" i="37"/>
  <c r="H17" i="37"/>
  <c r="H18" i="37" s="1"/>
  <c r="H22" i="37" s="1"/>
  <c r="B17" i="7"/>
  <c r="B18" i="7" s="1"/>
  <c r="C17" i="7"/>
  <c r="C18" i="7" s="1"/>
  <c r="D17" i="7"/>
  <c r="D18" i="7" s="1"/>
  <c r="E17" i="7"/>
  <c r="E18" i="7" s="1"/>
  <c r="G17" i="7"/>
  <c r="G18" i="7" s="1"/>
  <c r="G20" i="7" s="1"/>
  <c r="H17" i="19"/>
  <c r="H18" i="19" s="1"/>
  <c r="H22" i="19" s="1"/>
  <c r="K15" i="21"/>
  <c r="H17" i="30"/>
  <c r="H18" i="30" s="1"/>
  <c r="H22" i="30" s="1"/>
  <c r="H17" i="28"/>
  <c r="H18" i="28" s="1"/>
  <c r="H22" i="28" s="1"/>
  <c r="K15" i="23"/>
  <c r="H17" i="22"/>
  <c r="K15" i="1"/>
  <c r="H17" i="31"/>
  <c r="H17" i="36"/>
  <c r="H18" i="36" s="1"/>
  <c r="H22" i="36" s="1"/>
  <c r="K15" i="36"/>
  <c r="B22" i="5"/>
  <c r="B28" i="5" s="1"/>
  <c r="D17" i="12"/>
  <c r="D18" i="12" s="1"/>
  <c r="E17" i="12"/>
  <c r="E18" i="12" s="1"/>
  <c r="B17" i="12"/>
  <c r="B18" i="12" s="1"/>
  <c r="G17" i="12"/>
  <c r="G18" i="12" s="1"/>
  <c r="G20" i="12" s="1"/>
  <c r="C17" i="12"/>
  <c r="C18" i="12" s="1"/>
  <c r="H17" i="32"/>
  <c r="H17" i="4"/>
  <c r="H18" i="4" s="1"/>
  <c r="H22" i="4" s="1"/>
  <c r="K15" i="27"/>
  <c r="H17" i="27"/>
  <c r="H18" i="27" s="1"/>
  <c r="H22" i="27" s="1"/>
  <c r="H17" i="35"/>
  <c r="K15" i="17"/>
  <c r="H17" i="44"/>
  <c r="H17" i="20"/>
  <c r="H17" i="39"/>
  <c r="H17" i="15"/>
  <c r="H18" i="15" s="1"/>
  <c r="H22" i="15" s="1"/>
  <c r="H17" i="11"/>
  <c r="H18" i="11" s="1"/>
  <c r="H22" i="11" s="1"/>
  <c r="K15" i="24"/>
  <c r="H17" i="8"/>
  <c r="H18" i="8" s="1"/>
  <c r="H22" i="8" s="1"/>
  <c r="H17" i="29"/>
  <c r="K15" i="29"/>
  <c r="K15" i="40"/>
  <c r="H17" i="46"/>
  <c r="H18" i="46" s="1"/>
  <c r="H22" i="46" s="1"/>
  <c r="K15" i="13"/>
  <c r="C17" i="14"/>
  <c r="C18" i="14" s="1"/>
  <c r="B17" i="14"/>
  <c r="B18" i="14" s="1"/>
  <c r="G17" i="14"/>
  <c r="G18" i="14" s="1"/>
  <c r="G20" i="14" s="1"/>
  <c r="D17" i="14"/>
  <c r="D18" i="14" s="1"/>
  <c r="E17" i="14"/>
  <c r="E18" i="14" s="1"/>
  <c r="K15" i="19"/>
  <c r="B17" i="10"/>
  <c r="B18" i="10" s="1"/>
  <c r="D17" i="10"/>
  <c r="D18" i="10" s="1"/>
  <c r="C17" i="10"/>
  <c r="C18" i="10" s="1"/>
  <c r="E17" i="10"/>
  <c r="E18" i="10" s="1"/>
  <c r="G17" i="10"/>
  <c r="G18" i="10" s="1"/>
  <c r="G20" i="10" s="1"/>
  <c r="H17" i="21"/>
  <c r="H18" i="21" s="1"/>
  <c r="H22" i="21" s="1"/>
  <c r="K15" i="18"/>
  <c r="H17" i="18"/>
  <c r="K15" i="30"/>
  <c r="H17" i="9"/>
  <c r="K15" i="9"/>
  <c r="K15" i="28"/>
  <c r="H17" i="23"/>
  <c r="H18" i="23" s="1"/>
  <c r="H22" i="23" s="1"/>
  <c r="K15" i="22"/>
  <c r="H17" i="1"/>
  <c r="H18" i="1" s="1"/>
  <c r="H22" i="1" s="1"/>
  <c r="K15" i="31"/>
  <c r="K15" i="32"/>
  <c r="K15" i="4"/>
  <c r="D17" i="38"/>
  <c r="D18" i="38" s="1"/>
  <c r="B17" i="38"/>
  <c r="B18" i="38" s="1"/>
  <c r="C17" i="38"/>
  <c r="C18" i="38" s="1"/>
  <c r="E17" i="38"/>
  <c r="E18" i="38" s="1"/>
  <c r="G17" i="38"/>
  <c r="G18" i="38" s="1"/>
  <c r="G20" i="38" s="1"/>
  <c r="K15" i="35"/>
  <c r="H17" i="17"/>
  <c r="H18" i="17" s="1"/>
  <c r="H22" i="17" s="1"/>
  <c r="K15" i="44"/>
  <c r="K15" i="25"/>
  <c r="H17" i="25"/>
  <c r="H18" i="25" s="1"/>
  <c r="H22" i="25" s="1"/>
  <c r="K15" i="20"/>
  <c r="K15" i="39"/>
  <c r="K15" i="15"/>
  <c r="K15" i="11"/>
  <c r="D17" i="34"/>
  <c r="D18" i="34" s="1"/>
  <c r="E17" i="34"/>
  <c r="E18" i="34" s="1"/>
  <c r="B17" i="34"/>
  <c r="B18" i="34" s="1"/>
  <c r="G17" i="34"/>
  <c r="G18" i="34" s="1"/>
  <c r="G20" i="34" s="1"/>
  <c r="C17" i="34"/>
  <c r="C18" i="34" s="1"/>
  <c r="H17" i="24"/>
  <c r="H18" i="24" s="1"/>
  <c r="H22" i="24" s="1"/>
  <c r="H17" i="41"/>
  <c r="K15" i="41"/>
  <c r="K15" i="8"/>
  <c r="H17" i="6"/>
  <c r="H18" i="6" s="1"/>
  <c r="H22" i="6" s="1"/>
  <c r="K15" i="6"/>
  <c r="H17" i="40"/>
  <c r="H18" i="40" s="1"/>
  <c r="H22" i="40" s="1"/>
  <c r="K15" i="46"/>
  <c r="H17" i="13"/>
  <c r="C17" i="45"/>
  <c r="C18" i="45" s="1"/>
  <c r="G17" i="45"/>
  <c r="G18" i="45" s="1"/>
  <c r="G20" i="45" s="1"/>
  <c r="B17" i="45"/>
  <c r="B18" i="45" s="1"/>
  <c r="E17" i="45"/>
  <c r="E18" i="45" s="1"/>
  <c r="D17" i="45"/>
  <c r="D18" i="45" s="1"/>
  <c r="B30" i="49" l="1"/>
  <c r="D15" i="47" s="1"/>
  <c r="C15" i="47"/>
  <c r="B30" i="48"/>
  <c r="D7" i="47" s="1"/>
  <c r="C7" i="47"/>
  <c r="K20" i="5"/>
  <c r="K22" i="5" s="1"/>
  <c r="K20" i="2"/>
  <c r="K22" i="2" s="1"/>
  <c r="C20" i="45"/>
  <c r="C22" i="45" s="1"/>
  <c r="D20" i="45"/>
  <c r="D22" i="45" s="1"/>
  <c r="E20" i="45"/>
  <c r="E22" i="45" s="1"/>
  <c r="B20" i="45"/>
  <c r="G22" i="45"/>
  <c r="C17" i="41"/>
  <c r="C18" i="41" s="1"/>
  <c r="D17" i="41"/>
  <c r="D18" i="41" s="1"/>
  <c r="E17" i="41"/>
  <c r="E18" i="41" s="1"/>
  <c r="B17" i="41"/>
  <c r="B18" i="41" s="1"/>
  <c r="G17" i="41"/>
  <c r="G18" i="41" s="1"/>
  <c r="G20" i="41" s="1"/>
  <c r="B17" i="9"/>
  <c r="B18" i="9" s="1"/>
  <c r="C17" i="9"/>
  <c r="C18" i="9" s="1"/>
  <c r="E17" i="9"/>
  <c r="E18" i="9" s="1"/>
  <c r="D17" i="9"/>
  <c r="D18" i="9" s="1"/>
  <c r="G17" i="9"/>
  <c r="G18" i="9" s="1"/>
  <c r="G20" i="9" s="1"/>
  <c r="C17" i="18"/>
  <c r="C18" i="18" s="1"/>
  <c r="E17" i="18"/>
  <c r="E18" i="18" s="1"/>
  <c r="B17" i="18"/>
  <c r="B18" i="18" s="1"/>
  <c r="D17" i="18"/>
  <c r="D18" i="18" s="1"/>
  <c r="G17" i="18"/>
  <c r="G18" i="18" s="1"/>
  <c r="G20" i="18" s="1"/>
  <c r="C20" i="10"/>
  <c r="C22" i="10" s="1"/>
  <c r="E20" i="10"/>
  <c r="E22" i="10" s="1"/>
  <c r="G22" i="10"/>
  <c r="D20" i="10"/>
  <c r="D22" i="10" s="1"/>
  <c r="B20" i="10"/>
  <c r="E20" i="14"/>
  <c r="E22" i="14" s="1"/>
  <c r="G22" i="14"/>
  <c r="C20" i="14"/>
  <c r="C22" i="14" s="1"/>
  <c r="B20" i="14"/>
  <c r="D20" i="14"/>
  <c r="D22" i="14" s="1"/>
  <c r="D17" i="29"/>
  <c r="D18" i="29" s="1"/>
  <c r="C17" i="29"/>
  <c r="C18" i="29" s="1"/>
  <c r="G17" i="29"/>
  <c r="G18" i="29" s="1"/>
  <c r="G20" i="29" s="1"/>
  <c r="E17" i="29"/>
  <c r="E18" i="29" s="1"/>
  <c r="B17" i="29"/>
  <c r="B18" i="29" s="1"/>
  <c r="B30" i="2"/>
  <c r="D46" i="47" s="1"/>
  <c r="C46" i="47"/>
  <c r="C17" i="39"/>
  <c r="C18" i="39" s="1"/>
  <c r="E17" i="39"/>
  <c r="E18" i="39" s="1"/>
  <c r="G17" i="39"/>
  <c r="G18" i="39" s="1"/>
  <c r="G20" i="39" s="1"/>
  <c r="D17" i="39"/>
  <c r="D18" i="39" s="1"/>
  <c r="B17" i="39"/>
  <c r="B18" i="39" s="1"/>
  <c r="B17" i="20"/>
  <c r="B18" i="20" s="1"/>
  <c r="D17" i="20"/>
  <c r="D18" i="20" s="1"/>
  <c r="E17" i="20"/>
  <c r="E18" i="20" s="1"/>
  <c r="C17" i="20"/>
  <c r="C18" i="20" s="1"/>
  <c r="G17" i="20"/>
  <c r="G18" i="20" s="1"/>
  <c r="G20" i="20" s="1"/>
  <c r="E17" i="44"/>
  <c r="E18" i="44" s="1"/>
  <c r="C17" i="44"/>
  <c r="C18" i="44" s="1"/>
  <c r="G17" i="44"/>
  <c r="G18" i="44" s="1"/>
  <c r="G20" i="44" s="1"/>
  <c r="B17" i="44"/>
  <c r="B18" i="44" s="1"/>
  <c r="D17" i="44"/>
  <c r="D18" i="44" s="1"/>
  <c r="C17" i="35"/>
  <c r="C18" i="35" s="1"/>
  <c r="D17" i="35"/>
  <c r="D18" i="35" s="1"/>
  <c r="B17" i="35"/>
  <c r="B18" i="35" s="1"/>
  <c r="G17" i="35"/>
  <c r="G18" i="35" s="1"/>
  <c r="G20" i="35" s="1"/>
  <c r="E17" i="35"/>
  <c r="E18" i="35" s="1"/>
  <c r="B17" i="32"/>
  <c r="B18" i="32" s="1"/>
  <c r="E17" i="32"/>
  <c r="E18" i="32" s="1"/>
  <c r="G17" i="32"/>
  <c r="G18" i="32" s="1"/>
  <c r="G20" i="32" s="1"/>
  <c r="D17" i="32"/>
  <c r="D18" i="32" s="1"/>
  <c r="C17" i="32"/>
  <c r="C18" i="32" s="1"/>
  <c r="D20" i="12"/>
  <c r="D22" i="12" s="1"/>
  <c r="B20" i="12"/>
  <c r="C20" i="12"/>
  <c r="C22" i="12" s="1"/>
  <c r="E20" i="12"/>
  <c r="E22" i="12" s="1"/>
  <c r="G22" i="12"/>
  <c r="B30" i="5"/>
  <c r="D45" i="47" s="1"/>
  <c r="C45" i="47"/>
  <c r="G17" i="31"/>
  <c r="G18" i="31" s="1"/>
  <c r="G20" i="31" s="1"/>
  <c r="C17" i="31"/>
  <c r="C18" i="31" s="1"/>
  <c r="D17" i="31"/>
  <c r="D18" i="31" s="1"/>
  <c r="E17" i="31"/>
  <c r="E18" i="31" s="1"/>
  <c r="B17" i="31"/>
  <c r="B18" i="31" s="1"/>
  <c r="D17" i="22"/>
  <c r="D18" i="22" s="1"/>
  <c r="C17" i="22"/>
  <c r="C18" i="22" s="1"/>
  <c r="G17" i="22"/>
  <c r="G18" i="22" s="1"/>
  <c r="G20" i="22" s="1"/>
  <c r="B17" i="22"/>
  <c r="B18" i="22" s="1"/>
  <c r="E17" i="22"/>
  <c r="E18" i="22" s="1"/>
  <c r="D20" i="7"/>
  <c r="D22" i="7" s="1"/>
  <c r="C20" i="7"/>
  <c r="C22" i="7" s="1"/>
  <c r="E20" i="7"/>
  <c r="E22" i="7" s="1"/>
  <c r="G22" i="7"/>
  <c r="B20" i="7"/>
  <c r="K18" i="34"/>
  <c r="K18" i="38"/>
  <c r="K18" i="10"/>
  <c r="K18" i="7"/>
  <c r="D17" i="13"/>
  <c r="D18" i="13" s="1"/>
  <c r="G17" i="13"/>
  <c r="G18" i="13" s="1"/>
  <c r="G20" i="13" s="1"/>
  <c r="B17" i="13"/>
  <c r="B18" i="13" s="1"/>
  <c r="C17" i="13"/>
  <c r="C18" i="13" s="1"/>
  <c r="E17" i="13"/>
  <c r="E18" i="13" s="1"/>
  <c r="D17" i="40"/>
  <c r="D18" i="40" s="1"/>
  <c r="B17" i="40"/>
  <c r="B18" i="40" s="1"/>
  <c r="C17" i="40"/>
  <c r="C18" i="40" s="1"/>
  <c r="E17" i="40"/>
  <c r="E18" i="40" s="1"/>
  <c r="G17" i="40"/>
  <c r="G18" i="40" s="1"/>
  <c r="G20" i="40" s="1"/>
  <c r="B17" i="6"/>
  <c r="B18" i="6" s="1"/>
  <c r="E17" i="6"/>
  <c r="E18" i="6" s="1"/>
  <c r="G17" i="6"/>
  <c r="G18" i="6" s="1"/>
  <c r="G20" i="6" s="1"/>
  <c r="D17" i="6"/>
  <c r="D18" i="6" s="1"/>
  <c r="C17" i="6"/>
  <c r="C18" i="6" s="1"/>
  <c r="B17" i="24"/>
  <c r="B18" i="24" s="1"/>
  <c r="E17" i="24"/>
  <c r="E18" i="24" s="1"/>
  <c r="G17" i="24"/>
  <c r="G18" i="24" s="1"/>
  <c r="G20" i="24" s="1"/>
  <c r="C17" i="24"/>
  <c r="C18" i="24" s="1"/>
  <c r="D17" i="24"/>
  <c r="D18" i="24" s="1"/>
  <c r="C20" i="34"/>
  <c r="C22" i="34" s="1"/>
  <c r="D20" i="34"/>
  <c r="D22" i="34" s="1"/>
  <c r="E20" i="34"/>
  <c r="E22" i="34" s="1"/>
  <c r="B20" i="34"/>
  <c r="G22" i="34"/>
  <c r="D17" i="25"/>
  <c r="D18" i="25" s="1"/>
  <c r="B17" i="25"/>
  <c r="B18" i="25" s="1"/>
  <c r="E17" i="25"/>
  <c r="E18" i="25" s="1"/>
  <c r="C17" i="25"/>
  <c r="C18" i="25" s="1"/>
  <c r="G17" i="25"/>
  <c r="G18" i="25" s="1"/>
  <c r="G20" i="25" s="1"/>
  <c r="B17" i="17"/>
  <c r="B18" i="17" s="1"/>
  <c r="D17" i="17"/>
  <c r="D18" i="17" s="1"/>
  <c r="G17" i="17"/>
  <c r="G18" i="17" s="1"/>
  <c r="G20" i="17" s="1"/>
  <c r="C17" i="17"/>
  <c r="C18" i="17" s="1"/>
  <c r="E17" i="17"/>
  <c r="E18" i="17" s="1"/>
  <c r="E20" i="38"/>
  <c r="E22" i="38" s="1"/>
  <c r="C20" i="38"/>
  <c r="C22" i="38" s="1"/>
  <c r="D20" i="38"/>
  <c r="D22" i="38" s="1"/>
  <c r="G22" i="38"/>
  <c r="B20" i="38"/>
  <c r="C17" i="1"/>
  <c r="C18" i="1" s="1"/>
  <c r="E17" i="1"/>
  <c r="E18" i="1" s="1"/>
  <c r="B17" i="1"/>
  <c r="B18" i="1" s="1"/>
  <c r="D17" i="1"/>
  <c r="D18" i="1" s="1"/>
  <c r="G17" i="1"/>
  <c r="G18" i="1" s="1"/>
  <c r="G20" i="1" s="1"/>
  <c r="E17" i="23"/>
  <c r="E18" i="23" s="1"/>
  <c r="D17" i="23"/>
  <c r="D18" i="23" s="1"/>
  <c r="B17" i="23"/>
  <c r="B18" i="23" s="1"/>
  <c r="C17" i="23"/>
  <c r="C18" i="23" s="1"/>
  <c r="G17" i="23"/>
  <c r="G18" i="23" s="1"/>
  <c r="G20" i="23" s="1"/>
  <c r="G17" i="21"/>
  <c r="G18" i="21" s="1"/>
  <c r="G20" i="21" s="1"/>
  <c r="C17" i="21"/>
  <c r="C18" i="21" s="1"/>
  <c r="E17" i="21"/>
  <c r="E18" i="21" s="1"/>
  <c r="D17" i="21"/>
  <c r="D18" i="21" s="1"/>
  <c r="B17" i="21"/>
  <c r="B18" i="21" s="1"/>
  <c r="C17" i="46"/>
  <c r="C18" i="46" s="1"/>
  <c r="B17" i="46"/>
  <c r="B18" i="46" s="1"/>
  <c r="G17" i="46"/>
  <c r="G18" i="46" s="1"/>
  <c r="G20" i="46" s="1"/>
  <c r="E17" i="46"/>
  <c r="E18" i="46" s="1"/>
  <c r="D17" i="46"/>
  <c r="D18" i="46" s="1"/>
  <c r="D17" i="8"/>
  <c r="D18" i="8" s="1"/>
  <c r="C17" i="8"/>
  <c r="C18" i="8" s="1"/>
  <c r="B17" i="8"/>
  <c r="B18" i="8" s="1"/>
  <c r="E17" i="8"/>
  <c r="E18" i="8" s="1"/>
  <c r="G17" i="8"/>
  <c r="G18" i="8" s="1"/>
  <c r="G20" i="8" s="1"/>
  <c r="D17" i="11"/>
  <c r="D18" i="11" s="1"/>
  <c r="E17" i="11"/>
  <c r="E18" i="11" s="1"/>
  <c r="B17" i="11"/>
  <c r="B18" i="11" s="1"/>
  <c r="C17" i="11"/>
  <c r="C18" i="11" s="1"/>
  <c r="G17" i="11"/>
  <c r="G18" i="11" s="1"/>
  <c r="G20" i="11" s="1"/>
  <c r="C17" i="15"/>
  <c r="C18" i="15" s="1"/>
  <c r="B17" i="15"/>
  <c r="B18" i="15" s="1"/>
  <c r="D17" i="15"/>
  <c r="D18" i="15" s="1"/>
  <c r="G17" i="15"/>
  <c r="G18" i="15" s="1"/>
  <c r="G20" i="15" s="1"/>
  <c r="E17" i="15"/>
  <c r="E18" i="15" s="1"/>
  <c r="D17" i="27"/>
  <c r="D18" i="27" s="1"/>
  <c r="C17" i="27"/>
  <c r="C18" i="27" s="1"/>
  <c r="G17" i="27"/>
  <c r="G18" i="27" s="1"/>
  <c r="G20" i="27" s="1"/>
  <c r="E17" i="27"/>
  <c r="E18" i="27" s="1"/>
  <c r="B17" i="27"/>
  <c r="B18" i="27" s="1"/>
  <c r="G17" i="4"/>
  <c r="G18" i="4" s="1"/>
  <c r="G20" i="4" s="1"/>
  <c r="C17" i="4"/>
  <c r="C18" i="4" s="1"/>
  <c r="E17" i="4"/>
  <c r="E18" i="4" s="1"/>
  <c r="B17" i="4"/>
  <c r="B18" i="4" s="1"/>
  <c r="D17" i="4"/>
  <c r="D18" i="4" s="1"/>
  <c r="C17" i="36"/>
  <c r="C18" i="36" s="1"/>
  <c r="E17" i="36"/>
  <c r="E18" i="36" s="1"/>
  <c r="D17" i="36"/>
  <c r="D18" i="36" s="1"/>
  <c r="B17" i="36"/>
  <c r="B18" i="36" s="1"/>
  <c r="G17" i="36"/>
  <c r="G18" i="36" s="1"/>
  <c r="G20" i="36" s="1"/>
  <c r="E17" i="28"/>
  <c r="E18" i="28" s="1"/>
  <c r="G17" i="28"/>
  <c r="G18" i="28" s="1"/>
  <c r="G20" i="28" s="1"/>
  <c r="C17" i="28"/>
  <c r="C18" i="28" s="1"/>
  <c r="B17" i="28"/>
  <c r="B18" i="28" s="1"/>
  <c r="D17" i="28"/>
  <c r="D18" i="28" s="1"/>
  <c r="G17" i="30"/>
  <c r="G18" i="30" s="1"/>
  <c r="G20" i="30" s="1"/>
  <c r="C17" i="30"/>
  <c r="C18" i="30" s="1"/>
  <c r="B17" i="30"/>
  <c r="B18" i="30" s="1"/>
  <c r="D17" i="30"/>
  <c r="D18" i="30" s="1"/>
  <c r="E17" i="30"/>
  <c r="E18" i="30" s="1"/>
  <c r="C17" i="19"/>
  <c r="C18" i="19" s="1"/>
  <c r="E17" i="19"/>
  <c r="E18" i="19" s="1"/>
  <c r="B17" i="19"/>
  <c r="B18" i="19" s="1"/>
  <c r="D17" i="19"/>
  <c r="D18" i="19" s="1"/>
  <c r="G17" i="19"/>
  <c r="G18" i="19" s="1"/>
  <c r="G20" i="19" s="1"/>
  <c r="G17" i="37"/>
  <c r="G18" i="37" s="1"/>
  <c r="G20" i="37" s="1"/>
  <c r="E17" i="37"/>
  <c r="E18" i="37" s="1"/>
  <c r="B17" i="37"/>
  <c r="B18" i="37" s="1"/>
  <c r="D17" i="37"/>
  <c r="D18" i="37" s="1"/>
  <c r="C17" i="37"/>
  <c r="C18" i="37" s="1"/>
  <c r="K18" i="45"/>
  <c r="H18" i="13"/>
  <c r="H22" i="13" s="1"/>
  <c r="H18" i="41"/>
  <c r="H22" i="41" s="1"/>
  <c r="H18" i="9"/>
  <c r="H22" i="9" s="1"/>
  <c r="H18" i="18"/>
  <c r="H22" i="18" s="1"/>
  <c r="K18" i="14"/>
  <c r="H18" i="29"/>
  <c r="H22" i="29" s="1"/>
  <c r="H18" i="39"/>
  <c r="H22" i="39" s="1"/>
  <c r="H18" i="20"/>
  <c r="H22" i="20" s="1"/>
  <c r="H18" i="44"/>
  <c r="H22" i="44" s="1"/>
  <c r="H18" i="35"/>
  <c r="H22" i="35" s="1"/>
  <c r="H18" i="32"/>
  <c r="H22" i="32" s="1"/>
  <c r="K18" i="12"/>
  <c r="H18" i="31"/>
  <c r="H22" i="31" s="1"/>
  <c r="H18" i="22"/>
  <c r="H22" i="22" s="1"/>
  <c r="K18" i="27" l="1"/>
  <c r="K18" i="28"/>
  <c r="K18" i="4"/>
  <c r="G22" i="37"/>
  <c r="D20" i="37"/>
  <c r="D22" i="37" s="1"/>
  <c r="B20" i="37"/>
  <c r="C20" i="37"/>
  <c r="C22" i="37" s="1"/>
  <c r="E20" i="37"/>
  <c r="E22" i="37" s="1"/>
  <c r="G22" i="36"/>
  <c r="C20" i="36"/>
  <c r="C22" i="36" s="1"/>
  <c r="E20" i="36"/>
  <c r="E22" i="36" s="1"/>
  <c r="B20" i="36"/>
  <c r="D20" i="36"/>
  <c r="D22" i="36" s="1"/>
  <c r="G22" i="19"/>
  <c r="B20" i="19"/>
  <c r="C20" i="19"/>
  <c r="C22" i="19" s="1"/>
  <c r="D20" i="19"/>
  <c r="D22" i="19" s="1"/>
  <c r="E20" i="19"/>
  <c r="E22" i="19" s="1"/>
  <c r="G22" i="4"/>
  <c r="E20" i="4"/>
  <c r="E22" i="4" s="1"/>
  <c r="B20" i="4"/>
  <c r="C20" i="4"/>
  <c r="C22" i="4" s="1"/>
  <c r="D20" i="4"/>
  <c r="D22" i="4" s="1"/>
  <c r="G22" i="8"/>
  <c r="D20" i="8"/>
  <c r="D22" i="8" s="1"/>
  <c r="C20" i="8"/>
  <c r="C22" i="8" s="1"/>
  <c r="B20" i="8"/>
  <c r="E20" i="8"/>
  <c r="E22" i="8" s="1"/>
  <c r="G22" i="21"/>
  <c r="E20" i="21"/>
  <c r="E22" i="21" s="1"/>
  <c r="D20" i="21"/>
  <c r="D22" i="21" s="1"/>
  <c r="C20" i="21"/>
  <c r="C22" i="21" s="1"/>
  <c r="B20" i="21"/>
  <c r="G22" i="1"/>
  <c r="C20" i="1"/>
  <c r="C22" i="1" s="1"/>
  <c r="D20" i="1"/>
  <c r="D22" i="1" s="1"/>
  <c r="B20" i="1"/>
  <c r="E20" i="1"/>
  <c r="E22" i="1" s="1"/>
  <c r="G22" i="17"/>
  <c r="C20" i="17"/>
  <c r="C22" i="17" s="1"/>
  <c r="B20" i="17"/>
  <c r="D20" i="17"/>
  <c r="D22" i="17" s="1"/>
  <c r="E20" i="17"/>
  <c r="E22" i="17" s="1"/>
  <c r="G22" i="6"/>
  <c r="B20" i="6"/>
  <c r="E20" i="6"/>
  <c r="E22" i="6" s="1"/>
  <c r="D20" i="6"/>
  <c r="D22" i="6" s="1"/>
  <c r="C20" i="6"/>
  <c r="C22" i="6" s="1"/>
  <c r="G22" i="22"/>
  <c r="B20" i="22"/>
  <c r="C20" i="22"/>
  <c r="C22" i="22" s="1"/>
  <c r="E20" i="22"/>
  <c r="E22" i="22" s="1"/>
  <c r="D20" i="22"/>
  <c r="D22" i="22" s="1"/>
  <c r="G22" i="20"/>
  <c r="D20" i="20"/>
  <c r="D22" i="20" s="1"/>
  <c r="E20" i="20"/>
  <c r="E22" i="20" s="1"/>
  <c r="B20" i="20"/>
  <c r="C20" i="20"/>
  <c r="C22" i="20" s="1"/>
  <c r="G22" i="29"/>
  <c r="E20" i="29"/>
  <c r="E22" i="29" s="1"/>
  <c r="C20" i="29"/>
  <c r="C22" i="29" s="1"/>
  <c r="B20" i="29"/>
  <c r="D20" i="29"/>
  <c r="D22" i="29" s="1"/>
  <c r="K20" i="14"/>
  <c r="K22" i="14" s="1"/>
  <c r="B22" i="14"/>
  <c r="B28" i="14" s="1"/>
  <c r="B22" i="10"/>
  <c r="B28" i="10" s="1"/>
  <c r="K20" i="10"/>
  <c r="K22" i="10" s="1"/>
  <c r="G22" i="9"/>
  <c r="C20" i="9"/>
  <c r="C22" i="9" s="1"/>
  <c r="B20" i="9"/>
  <c r="E20" i="9"/>
  <c r="E22" i="9" s="1"/>
  <c r="D20" i="9"/>
  <c r="D22" i="9" s="1"/>
  <c r="K18" i="30"/>
  <c r="K18" i="19"/>
  <c r="K18" i="36"/>
  <c r="K18" i="8"/>
  <c r="K18" i="46"/>
  <c r="K18" i="21"/>
  <c r="K18" i="1"/>
  <c r="K18" i="17"/>
  <c r="K18" i="25"/>
  <c r="K18" i="6"/>
  <c r="K18" i="40"/>
  <c r="K18" i="13"/>
  <c r="K18" i="35"/>
  <c r="K18" i="44"/>
  <c r="K18" i="20"/>
  <c r="K18" i="29"/>
  <c r="K18" i="9"/>
  <c r="K18" i="41"/>
  <c r="G22" i="30"/>
  <c r="D20" i="30"/>
  <c r="D22" i="30" s="1"/>
  <c r="E20" i="30"/>
  <c r="E22" i="30" s="1"/>
  <c r="C20" i="30"/>
  <c r="C22" i="30" s="1"/>
  <c r="B20" i="30"/>
  <c r="G22" i="28"/>
  <c r="D20" i="28"/>
  <c r="D22" i="28" s="1"/>
  <c r="E20" i="28"/>
  <c r="E22" i="28" s="1"/>
  <c r="B20" i="28"/>
  <c r="C20" i="28"/>
  <c r="C22" i="28" s="1"/>
  <c r="G22" i="27"/>
  <c r="C20" i="27"/>
  <c r="C22" i="27" s="1"/>
  <c r="B20" i="27"/>
  <c r="D20" i="27"/>
  <c r="D22" i="27" s="1"/>
  <c r="E20" i="27"/>
  <c r="E22" i="27" s="1"/>
  <c r="G22" i="15"/>
  <c r="C20" i="15"/>
  <c r="C22" i="15" s="1"/>
  <c r="D20" i="15"/>
  <c r="D22" i="15" s="1"/>
  <c r="E20" i="15"/>
  <c r="E22" i="15" s="1"/>
  <c r="B20" i="15"/>
  <c r="G22" i="11"/>
  <c r="D20" i="11"/>
  <c r="D22" i="11" s="1"/>
  <c r="E20" i="11"/>
  <c r="E22" i="11" s="1"/>
  <c r="C20" i="11"/>
  <c r="C22" i="11" s="1"/>
  <c r="B20" i="11"/>
  <c r="G22" i="46"/>
  <c r="E20" i="46"/>
  <c r="E22" i="46" s="1"/>
  <c r="B20" i="46"/>
  <c r="D20" i="46"/>
  <c r="D22" i="46" s="1"/>
  <c r="C20" i="46"/>
  <c r="C22" i="46" s="1"/>
  <c r="G22" i="23"/>
  <c r="B20" i="23"/>
  <c r="C20" i="23"/>
  <c r="C22" i="23" s="1"/>
  <c r="D20" i="23"/>
  <c r="D22" i="23" s="1"/>
  <c r="E20" i="23"/>
  <c r="E22" i="23" s="1"/>
  <c r="K20" i="38"/>
  <c r="K22" i="38" s="1"/>
  <c r="B22" i="38"/>
  <c r="B28" i="38" s="1"/>
  <c r="B30" i="38" s="1"/>
  <c r="G22" i="25"/>
  <c r="D20" i="25"/>
  <c r="D22" i="25" s="1"/>
  <c r="B20" i="25"/>
  <c r="C20" i="25"/>
  <c r="C22" i="25" s="1"/>
  <c r="E20" i="25"/>
  <c r="E22" i="25" s="1"/>
  <c r="K20" i="34"/>
  <c r="K22" i="34" s="1"/>
  <c r="B22" i="34"/>
  <c r="B28" i="34" s="1"/>
  <c r="G22" i="24"/>
  <c r="B20" i="24"/>
  <c r="E20" i="24"/>
  <c r="E22" i="24" s="1"/>
  <c r="D20" i="24"/>
  <c r="D22" i="24" s="1"/>
  <c r="C20" i="24"/>
  <c r="C22" i="24" s="1"/>
  <c r="G22" i="40"/>
  <c r="C20" i="40"/>
  <c r="C22" i="40" s="1"/>
  <c r="E20" i="40"/>
  <c r="E22" i="40" s="1"/>
  <c r="B20" i="40"/>
  <c r="D20" i="40"/>
  <c r="D22" i="40" s="1"/>
  <c r="G22" i="13"/>
  <c r="D20" i="13"/>
  <c r="D22" i="13" s="1"/>
  <c r="C20" i="13"/>
  <c r="C22" i="13" s="1"/>
  <c r="E20" i="13"/>
  <c r="E22" i="13" s="1"/>
  <c r="B20" i="13"/>
  <c r="K20" i="7"/>
  <c r="K22" i="7" s="1"/>
  <c r="B22" i="7"/>
  <c r="B28" i="7" s="1"/>
  <c r="G22" i="31"/>
  <c r="D20" i="31"/>
  <c r="D22" i="31" s="1"/>
  <c r="E20" i="31"/>
  <c r="E22" i="31" s="1"/>
  <c r="C20" i="31"/>
  <c r="C22" i="31" s="1"/>
  <c r="B20" i="31"/>
  <c r="K20" i="12"/>
  <c r="K22" i="12" s="1"/>
  <c r="B22" i="12"/>
  <c r="B28" i="12" s="1"/>
  <c r="G22" i="32"/>
  <c r="B20" i="32"/>
  <c r="E20" i="32"/>
  <c r="E22" i="32" s="1"/>
  <c r="D20" i="32"/>
  <c r="D22" i="32" s="1"/>
  <c r="C20" i="32"/>
  <c r="C22" i="32" s="1"/>
  <c r="G22" i="35"/>
  <c r="B20" i="35"/>
  <c r="E20" i="35"/>
  <c r="E22" i="35" s="1"/>
  <c r="C20" i="35"/>
  <c r="C22" i="35" s="1"/>
  <c r="D20" i="35"/>
  <c r="D22" i="35" s="1"/>
  <c r="G22" i="44"/>
  <c r="E20" i="44"/>
  <c r="E22" i="44" s="1"/>
  <c r="B20" i="44"/>
  <c r="D20" i="44"/>
  <c r="D22" i="44" s="1"/>
  <c r="C20" i="44"/>
  <c r="C22" i="44" s="1"/>
  <c r="G22" i="39"/>
  <c r="C20" i="39"/>
  <c r="C22" i="39" s="1"/>
  <c r="E20" i="39"/>
  <c r="E22" i="39" s="1"/>
  <c r="B20" i="39"/>
  <c r="D20" i="39"/>
  <c r="D22" i="39" s="1"/>
  <c r="G22" i="18"/>
  <c r="C20" i="18"/>
  <c r="C22" i="18" s="1"/>
  <c r="D20" i="18"/>
  <c r="D22" i="18" s="1"/>
  <c r="E20" i="18"/>
  <c r="E22" i="18" s="1"/>
  <c r="B20" i="18"/>
  <c r="G22" i="41"/>
  <c r="D20" i="41"/>
  <c r="D22" i="41" s="1"/>
  <c r="B20" i="41"/>
  <c r="E20" i="41"/>
  <c r="E22" i="41" s="1"/>
  <c r="C20" i="41"/>
  <c r="C22" i="41" s="1"/>
  <c r="K20" i="45"/>
  <c r="K22" i="45" s="1"/>
  <c r="B22" i="45"/>
  <c r="B28" i="45" s="1"/>
  <c r="K18" i="37"/>
  <c r="K18" i="15"/>
  <c r="K18" i="11"/>
  <c r="K18" i="23"/>
  <c r="K18" i="24"/>
  <c r="K18" i="22"/>
  <c r="K18" i="31"/>
  <c r="K18" i="32"/>
  <c r="K18" i="39"/>
  <c r="K18" i="18"/>
  <c r="K20" i="18" l="1"/>
  <c r="K22" i="18" s="1"/>
  <c r="B22" i="18"/>
  <c r="B28" i="18" s="1"/>
  <c r="K20" i="39"/>
  <c r="K22" i="39" s="1"/>
  <c r="B22" i="39"/>
  <c r="B28" i="39" s="1"/>
  <c r="B30" i="39" s="1"/>
  <c r="D30" i="47" s="1"/>
  <c r="K20" i="35"/>
  <c r="K22" i="35" s="1"/>
  <c r="B22" i="35"/>
  <c r="B28" i="35" s="1"/>
  <c r="C43" i="47"/>
  <c r="B30" i="7"/>
  <c r="D43" i="47" s="1"/>
  <c r="B30" i="45"/>
  <c r="D12" i="47" s="1"/>
  <c r="C12" i="47"/>
  <c r="K20" i="41"/>
  <c r="K22" i="41" s="1"/>
  <c r="B22" i="41"/>
  <c r="B28" i="41" s="1"/>
  <c r="K20" i="32"/>
  <c r="K22" i="32" s="1"/>
  <c r="B22" i="32"/>
  <c r="B28" i="32" s="1"/>
  <c r="C9" i="47"/>
  <c r="B30" i="12"/>
  <c r="D9" i="47" s="1"/>
  <c r="B22" i="31"/>
  <c r="B28" i="31" s="1"/>
  <c r="K20" i="31"/>
  <c r="K22" i="31" s="1"/>
  <c r="K20" i="24"/>
  <c r="K22" i="24" s="1"/>
  <c r="B22" i="24"/>
  <c r="B28" i="24" s="1"/>
  <c r="C16" i="47"/>
  <c r="B30" i="34"/>
  <c r="D16" i="47" s="1"/>
  <c r="K20" i="25"/>
  <c r="K22" i="25" s="1"/>
  <c r="B22" i="25"/>
  <c r="B28" i="25" s="1"/>
  <c r="K20" i="23"/>
  <c r="K22" i="23" s="1"/>
  <c r="B22" i="23"/>
  <c r="B28" i="23" s="1"/>
  <c r="K20" i="46"/>
  <c r="K22" i="46" s="1"/>
  <c r="B22" i="46"/>
  <c r="B28" i="46" s="1"/>
  <c r="B22" i="15"/>
  <c r="B28" i="15" s="1"/>
  <c r="B30" i="15" s="1"/>
  <c r="K20" i="15"/>
  <c r="K22" i="15" s="1"/>
  <c r="K20" i="9"/>
  <c r="K22" i="9" s="1"/>
  <c r="B22" i="9"/>
  <c r="B28" i="9" s="1"/>
  <c r="B30" i="10"/>
  <c r="D39" i="47" s="1"/>
  <c r="C39" i="47"/>
  <c r="B22" i="29"/>
  <c r="B28" i="29" s="1"/>
  <c r="B30" i="29" s="1"/>
  <c r="K20" i="29"/>
  <c r="K22" i="29" s="1"/>
  <c r="K20" i="22"/>
  <c r="K22" i="22" s="1"/>
  <c r="B22" i="22"/>
  <c r="B28" i="22" s="1"/>
  <c r="K20" i="36"/>
  <c r="K22" i="36" s="1"/>
  <c r="B22" i="36"/>
  <c r="B28" i="36" s="1"/>
  <c r="K20" i="37"/>
  <c r="K22" i="37" s="1"/>
  <c r="B22" i="37"/>
  <c r="B28" i="37" s="1"/>
  <c r="B22" i="44"/>
  <c r="B28" i="44" s="1"/>
  <c r="B30" i="44" s="1"/>
  <c r="D10" i="47" s="1"/>
  <c r="K20" i="44"/>
  <c r="K22" i="44" s="1"/>
  <c r="B22" i="13"/>
  <c r="B28" i="13" s="1"/>
  <c r="K20" i="13"/>
  <c r="K22" i="13" s="1"/>
  <c r="K20" i="40"/>
  <c r="K22" i="40" s="1"/>
  <c r="B22" i="40"/>
  <c r="B28" i="40" s="1"/>
  <c r="B22" i="11"/>
  <c r="B28" i="11" s="1"/>
  <c r="K20" i="11"/>
  <c r="K22" i="11" s="1"/>
  <c r="K20" i="27"/>
  <c r="K22" i="27" s="1"/>
  <c r="B22" i="27"/>
  <c r="B28" i="27" s="1"/>
  <c r="K20" i="28"/>
  <c r="K22" i="28" s="1"/>
  <c r="B22" i="28"/>
  <c r="B28" i="28" s="1"/>
  <c r="K20" i="30"/>
  <c r="K22" i="30" s="1"/>
  <c r="B22" i="30"/>
  <c r="B28" i="30" s="1"/>
  <c r="B30" i="14"/>
  <c r="D34" i="47" s="1"/>
  <c r="C34" i="47"/>
  <c r="K20" i="20"/>
  <c r="K22" i="20" s="1"/>
  <c r="B22" i="20"/>
  <c r="B28" i="20" s="1"/>
  <c r="K20" i="6"/>
  <c r="K22" i="6" s="1"/>
  <c r="B22" i="6"/>
  <c r="B28" i="6" s="1"/>
  <c r="K20" i="17"/>
  <c r="K22" i="17" s="1"/>
  <c r="B22" i="17"/>
  <c r="B28" i="17" s="1"/>
  <c r="K20" i="1"/>
  <c r="K22" i="1" s="1"/>
  <c r="B22" i="1"/>
  <c r="B28" i="1" s="1"/>
  <c r="K20" i="21"/>
  <c r="K22" i="21" s="1"/>
  <c r="B22" i="21"/>
  <c r="B28" i="21" s="1"/>
  <c r="K20" i="8"/>
  <c r="K22" i="8" s="1"/>
  <c r="B22" i="8"/>
  <c r="B28" i="8" s="1"/>
  <c r="K20" i="4"/>
  <c r="K22" i="4" s="1"/>
  <c r="B22" i="4"/>
  <c r="B28" i="4" s="1"/>
  <c r="K20" i="19"/>
  <c r="K22" i="19" s="1"/>
  <c r="B22" i="19"/>
  <c r="B28" i="19" s="1"/>
  <c r="B30" i="4" l="1"/>
  <c r="D41" i="47" s="1"/>
  <c r="C41" i="47"/>
  <c r="C42" i="47"/>
  <c r="B30" i="8"/>
  <c r="D42" i="47" s="1"/>
  <c r="B30" i="1"/>
  <c r="D6" i="47" s="1"/>
  <c r="C6" i="47"/>
  <c r="B30" i="6"/>
  <c r="D44" i="47" s="1"/>
  <c r="C44" i="47"/>
  <c r="B30" i="30"/>
  <c r="D31" i="47" s="1"/>
  <c r="C31" i="47"/>
  <c r="C20" i="47"/>
  <c r="B30" i="27"/>
  <c r="D20" i="47" s="1"/>
  <c r="C33" i="47"/>
  <c r="B30" i="40"/>
  <c r="D33" i="47" s="1"/>
  <c r="C11" i="47"/>
  <c r="C10" i="47" s="1"/>
  <c r="B30" i="37"/>
  <c r="D11" i="47" s="1"/>
  <c r="B30" i="22"/>
  <c r="D26" i="47" s="1"/>
  <c r="C26" i="47"/>
  <c r="B30" i="9"/>
  <c r="D40" i="47" s="1"/>
  <c r="C40" i="47"/>
  <c r="B30" i="11"/>
  <c r="D8" i="47" s="1"/>
  <c r="C8" i="47"/>
  <c r="C38" i="47"/>
  <c r="B30" i="13"/>
  <c r="D38" i="47" s="1"/>
  <c r="D19" i="47"/>
  <c r="C19" i="47"/>
  <c r="D37" i="47"/>
  <c r="C37" i="47"/>
  <c r="C18" i="47"/>
  <c r="B30" i="31"/>
  <c r="D18" i="47" s="1"/>
  <c r="C28" i="47"/>
  <c r="B30" i="19"/>
  <c r="D28" i="47" s="1"/>
  <c r="B30" i="21"/>
  <c r="D27" i="47" s="1"/>
  <c r="C27" i="47"/>
  <c r="B30" i="17"/>
  <c r="D36" i="47" s="1"/>
  <c r="C36" i="47"/>
  <c r="B30" i="20"/>
  <c r="D25" i="47" s="1"/>
  <c r="C25" i="47"/>
  <c r="C32" i="47"/>
  <c r="B30" i="28"/>
  <c r="D32" i="47" s="1"/>
  <c r="C13" i="47"/>
  <c r="B30" i="36"/>
  <c r="D13" i="47" s="1"/>
  <c r="C24" i="47"/>
  <c r="B30" i="46"/>
  <c r="D24" i="47" s="1"/>
  <c r="C23" i="47"/>
  <c r="B30" i="23"/>
  <c r="D23" i="47" s="1"/>
  <c r="B30" i="25"/>
  <c r="D21" i="47" s="1"/>
  <c r="C21" i="47"/>
  <c r="B30" i="24"/>
  <c r="D22" i="47" s="1"/>
  <c r="C22" i="47"/>
  <c r="B30" i="32"/>
  <c r="D17" i="47" s="1"/>
  <c r="C17" i="47"/>
  <c r="B30" i="41"/>
  <c r="D35" i="47" s="1"/>
  <c r="C35" i="47"/>
  <c r="B30" i="35"/>
  <c r="D14" i="47" s="1"/>
  <c r="C14" i="47"/>
  <c r="B30" i="18"/>
  <c r="D29" i="47" s="1"/>
  <c r="C29" i="47"/>
  <c r="C30" i="47" l="1"/>
</calcChain>
</file>

<file path=xl/sharedStrings.xml><?xml version="1.0" encoding="utf-8"?>
<sst xmlns="http://schemas.openxmlformats.org/spreadsheetml/2006/main" count="1339" uniqueCount="172">
  <si>
    <t>Other</t>
  </si>
  <si>
    <t>Total</t>
  </si>
  <si>
    <t>TOTAL  -  Direct Costs</t>
  </si>
  <si>
    <t>Physical Plant</t>
  </si>
  <si>
    <t xml:space="preserve">    Sub-total</t>
  </si>
  <si>
    <t>Institutional Support</t>
  </si>
  <si>
    <t>Student Support</t>
  </si>
  <si>
    <t>Academic Support</t>
  </si>
  <si>
    <t>FULLY ALLOCATED COSTS</t>
  </si>
  <si>
    <t>Direct Instruction</t>
  </si>
  <si>
    <t>Indirect</t>
  </si>
  <si>
    <t>Indirect per FYE</t>
  </si>
  <si>
    <t>Instruction &amp; Dept Research</t>
  </si>
  <si>
    <t>Separately Budgeted Research</t>
  </si>
  <si>
    <t>Public Service</t>
  </si>
  <si>
    <t>Institution Support</t>
  </si>
  <si>
    <t>PRIMARY PROGRAMS</t>
  </si>
  <si>
    <t>SUPPORT PROGRAMS</t>
  </si>
  <si>
    <t>ANOKA RAMSEY CC</t>
  </si>
  <si>
    <t>BEMIDJI SU</t>
  </si>
  <si>
    <t>CENTRAL LAKES COLLEGE</t>
  </si>
  <si>
    <t>CENTURY COLLEGE</t>
  </si>
  <si>
    <t>DAKOTA COUNTY TC</t>
  </si>
  <si>
    <t>FOND DU LAC TRIBAL &amp; CC</t>
  </si>
  <si>
    <t>HENNEPIN TC</t>
  </si>
  <si>
    <t>INVER HILLS CC</t>
  </si>
  <si>
    <t>LAKE SUPERIOR COLLEGE</t>
  </si>
  <si>
    <t>MINNESOTA WEST COLLEGE</t>
  </si>
  <si>
    <t>NORMANDALE CC</t>
  </si>
  <si>
    <t>NORTH HENNEPIN CC</t>
  </si>
  <si>
    <t>RAINY RIVER CC</t>
  </si>
  <si>
    <t>RIDGEWATER COLLEGE</t>
  </si>
  <si>
    <t>ST CLOUD SU</t>
  </si>
  <si>
    <t>WINONA SU</t>
  </si>
  <si>
    <t>NORTHEAST HIGHER EDUCATION DISTRICT</t>
  </si>
  <si>
    <t>Institution Name</t>
  </si>
  <si>
    <t>Instruction</t>
  </si>
  <si>
    <t>Research</t>
  </si>
  <si>
    <t>Student Services</t>
  </si>
  <si>
    <t>Central Lakes College</t>
  </si>
  <si>
    <t>Century College</t>
  </si>
  <si>
    <t>Lake Superior College</t>
  </si>
  <si>
    <t>Minnesota SU Moorhead</t>
  </si>
  <si>
    <t>Minnesota SU, Mankato</t>
  </si>
  <si>
    <t>Minnesota West College</t>
  </si>
  <si>
    <t>Northeast Higher Education District</t>
  </si>
  <si>
    <t xml:space="preserve">     Mesabi Range College</t>
  </si>
  <si>
    <t>Ridgewater College</t>
  </si>
  <si>
    <t>TOTAL</t>
  </si>
  <si>
    <t>MnSCU Finance Division</t>
  </si>
  <si>
    <t>Saint Paul College</t>
  </si>
  <si>
    <t>ANOKA TC</t>
  </si>
  <si>
    <t>METROPOLITAN SU</t>
  </si>
  <si>
    <t>SOUTHWEST MINNESOTA SU</t>
  </si>
  <si>
    <t>SAINT PAUL COLLEGE</t>
  </si>
  <si>
    <t>GFS 105 - excludes transfers, prior year salary, cost subsidies &amp; fiscal/auxiliary activities; instruction includes credit based; public service includes non credit and customized training/continuing education instruction; Other includes SGR appro and intercollegiate athletics</t>
  </si>
  <si>
    <t>NORTHWEST TC-BEMIDJI</t>
  </si>
  <si>
    <t>BEMIDJI SU &amp; NORTHWEST TC-BEMIDJI</t>
  </si>
  <si>
    <t>MINNESOTA SU MOORHEAD</t>
  </si>
  <si>
    <t>MINNESOTA SU, MANKATO</t>
  </si>
  <si>
    <t>MESABI RANGE COLLEGE</t>
  </si>
  <si>
    <t>VERMILION CC</t>
  </si>
  <si>
    <t>SOUTH CENTRAL COLLEGE</t>
  </si>
  <si>
    <t>MNSCU SYSTEM -- INCLUDES COST OF MnSCU SYSTEMWIDE/OFFICE OF THE CHANCELLOR &amp; NORTHEAST SERVICE UNIT</t>
  </si>
  <si>
    <t>South Central College</t>
  </si>
  <si>
    <t>ST CLOUD TCC</t>
  </si>
  <si>
    <t>Anoka Ramsey CC - Anoka TC</t>
  </si>
  <si>
    <t>ANOKA RAMSEY CC - ANOKA TC</t>
  </si>
  <si>
    <t xml:space="preserve"> </t>
  </si>
  <si>
    <t>Alexandria Technical &amp; Community College</t>
  </si>
  <si>
    <t>Anoka-Ramsey Community College</t>
  </si>
  <si>
    <t>Anoka Technical College</t>
  </si>
  <si>
    <t xml:space="preserve">    Anoka-Ramsey Community College</t>
  </si>
  <si>
    <t xml:space="preserve">    Anoka Technical College</t>
  </si>
  <si>
    <t xml:space="preserve">   Bemidji State University</t>
  </si>
  <si>
    <t xml:space="preserve">   Northwest Technical College-Bemidji</t>
  </si>
  <si>
    <t>Bemidji State University &amp; Northwest Technical College-Bemidji</t>
  </si>
  <si>
    <t>Dakota County Technical College</t>
  </si>
  <si>
    <t>Fond du Lac Tribal &amp; Community College</t>
  </si>
  <si>
    <t>Hennepin Technical College</t>
  </si>
  <si>
    <t>Inver Hills Community College</t>
  </si>
  <si>
    <t>Metropolitan State University</t>
  </si>
  <si>
    <t>Minneapolis Community &amp; Technical College</t>
  </si>
  <si>
    <t>Minnesota State College-Southeast Technical</t>
  </si>
  <si>
    <t>Minnesota State Community &amp; Technical College</t>
  </si>
  <si>
    <t>Normandale Community College</t>
  </si>
  <si>
    <t>North Hennepin Community College</t>
  </si>
  <si>
    <t xml:space="preserve">     Hibbing Community College</t>
  </si>
  <si>
    <t xml:space="preserve">     Itasca Community College</t>
  </si>
  <si>
    <t xml:space="preserve">     Rainy River Community College</t>
  </si>
  <si>
    <t xml:space="preserve">     Vermilion Community College</t>
  </si>
  <si>
    <t>Northland Community &amp; Technical College</t>
  </si>
  <si>
    <t>Pine Technical &amp; Community College</t>
  </si>
  <si>
    <t>Riverland Community College</t>
  </si>
  <si>
    <t>Rochester Community &amp; Technical College</t>
  </si>
  <si>
    <t>Southwest Minnesota State University</t>
  </si>
  <si>
    <t>St. Cloud State University</t>
  </si>
  <si>
    <t>St. Cloud Technical &amp; Community College</t>
  </si>
  <si>
    <t>Winona State University</t>
  </si>
  <si>
    <t>ALEXANDRIA TCC</t>
  </si>
  <si>
    <t>MINNEAPOLIS CTC</t>
  </si>
  <si>
    <t>MINNESOTA SC-SOUTHEAST TECHNICAL</t>
  </si>
  <si>
    <t>MINNESOTA STATE CTC</t>
  </si>
  <si>
    <t>HIBBING COMMUNITY COLLEGE</t>
  </si>
  <si>
    <t>ITASCA COMMUNITY COLLEGE</t>
  </si>
  <si>
    <t>NORTHLAND CTC</t>
  </si>
  <si>
    <t>PINE TCC</t>
  </si>
  <si>
    <t>RIVERLAND CC</t>
  </si>
  <si>
    <t>ROCHESTER CTC</t>
  </si>
  <si>
    <t>Alexandria Technical College</t>
  </si>
  <si>
    <t>Anoak Ramsery CC-Anoka TC</t>
  </si>
  <si>
    <t>Minnesota State University Moorhead</t>
  </si>
  <si>
    <t>Minnesota State University, Mankato</t>
  </si>
  <si>
    <t>Minnesota West Community &amp; Technical College</t>
  </si>
  <si>
    <t xml:space="preserve">Minnesota State </t>
  </si>
  <si>
    <t xml:space="preserve">   Dakota County Technical College</t>
  </si>
  <si>
    <t xml:space="preserve">   Inver Hills Community College</t>
  </si>
  <si>
    <t>Inver Hills CC - Dakota County TC</t>
  </si>
  <si>
    <t>INVER HILLS CC - DAKOTA COUNTY TC</t>
  </si>
  <si>
    <t>March 2017</t>
  </si>
  <si>
    <t>Inst ID</t>
  </si>
  <si>
    <t>0203</t>
  </si>
  <si>
    <t>0152</t>
  </si>
  <si>
    <t>0153</t>
  </si>
  <si>
    <t>0155</t>
  </si>
  <si>
    <t>0157</t>
  </si>
  <si>
    <t>0202</t>
  </si>
  <si>
    <t>0070</t>
  </si>
  <si>
    <t>0263</t>
  </si>
  <si>
    <t>0301</t>
  </si>
  <si>
    <t>0304</t>
  </si>
  <si>
    <t>0211</t>
  </si>
  <si>
    <t>0163</t>
  </si>
  <si>
    <t>0204</t>
  </si>
  <si>
    <t>0302</t>
  </si>
  <si>
    <t>0076</t>
  </si>
  <si>
    <t>0305</t>
  </si>
  <si>
    <t>0213</t>
  </si>
  <si>
    <t>0142</t>
  </si>
  <si>
    <t>0072</t>
  </si>
  <si>
    <t>0071</t>
  </si>
  <si>
    <t>0209</t>
  </si>
  <si>
    <t>0156</t>
  </si>
  <si>
    <t>0411</t>
  </si>
  <si>
    <t>0310</t>
  </si>
  <si>
    <t>0144</t>
  </si>
  <si>
    <t>0147</t>
  </si>
  <si>
    <t>0303</t>
  </si>
  <si>
    <t>0205</t>
  </si>
  <si>
    <t>0308</t>
  </si>
  <si>
    <t>0307</t>
  </si>
  <si>
    <t>0306</t>
  </si>
  <si>
    <t>0206</t>
  </si>
  <si>
    <t>0309</t>
  </si>
  <si>
    <t>0075</t>
  </si>
  <si>
    <t>0073</t>
  </si>
  <si>
    <t>0208</t>
  </si>
  <si>
    <t>0074</t>
  </si>
  <si>
    <t>Dakota County Technical College-Inver Hills Community College</t>
  </si>
  <si>
    <t>Bemidji State University</t>
  </si>
  <si>
    <t>Northwest Technical College-Bemidji</t>
  </si>
  <si>
    <t>Hibbing Community College</t>
  </si>
  <si>
    <t>Itasca Community College</t>
  </si>
  <si>
    <t>Mesabi Range College</t>
  </si>
  <si>
    <t>Rainy River Community College</t>
  </si>
  <si>
    <t>Vermilion Community College</t>
  </si>
  <si>
    <t>FY2021 Expenditures by IPEDS Category -- Used in Step Down</t>
  </si>
  <si>
    <t>Minnesota North</t>
  </si>
  <si>
    <t>FP&amp;A March 2023</t>
  </si>
  <si>
    <t>FY2022 Indirect</t>
  </si>
  <si>
    <t>MINNESOTA STATE - F.Y. 2022</t>
  </si>
  <si>
    <t>FY2022 FYE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</si>
</sst>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_);[Red]\(#,##0.000\)"/>
  </numFmts>
  <fonts count="14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color indexed="8"/>
      <name val="MS Sans Serif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6" fillId="0" borderId="0"/>
    <xf numFmtId="43" fontId="13" fillId="0" borderId="0" applyFont="0" applyFill="0" applyBorder="0" applyAlignment="0" applyProtection="0"/>
  </cellStyleXfs>
  <cellXfs count="48">
    <xf numFmtId="0" fontId="0" fillId="0" borderId="0" xfId="0"/>
    <xf numFmtId="38" fontId="0" fillId="0" borderId="0" xfId="0" applyNumberFormat="1"/>
    <xf numFmtId="38" fontId="0" fillId="0" borderId="0" xfId="0" applyNumberFormat="1" applyAlignment="1">
      <alignment horizontal="center"/>
    </xf>
    <xf numFmtId="38" fontId="0" fillId="0" borderId="0" xfId="0" applyNumberFormat="1" applyBorder="1" applyAlignment="1"/>
    <xf numFmtId="38" fontId="1" fillId="0" borderId="0" xfId="0" applyNumberFormat="1" applyFont="1" applyBorder="1" applyAlignment="1"/>
    <xf numFmtId="38" fontId="2" fillId="0" borderId="0" xfId="0" applyNumberFormat="1" applyFont="1" applyAlignment="1">
      <alignment horizontal="centerContinuous"/>
    </xf>
    <xf numFmtId="38" fontId="2" fillId="0" borderId="0" xfId="0" applyNumberFormat="1" applyFont="1" applyBorder="1" applyAlignment="1">
      <alignment horizontal="centerContinuous"/>
    </xf>
    <xf numFmtId="0" fontId="3" fillId="0" borderId="0" xfId="0" applyFont="1"/>
    <xf numFmtId="38" fontId="0" fillId="0" borderId="0" xfId="0" applyNumberFormat="1" applyBorder="1" applyAlignment="1">
      <alignment horizontal="center" wrapText="1"/>
    </xf>
    <xf numFmtId="38" fontId="0" fillId="0" borderId="0" xfId="0" applyNumberFormat="1" applyBorder="1" applyAlignment="1">
      <alignment wrapText="1"/>
    </xf>
    <xf numFmtId="38" fontId="1" fillId="0" borderId="1" xfId="0" applyNumberFormat="1" applyFont="1" applyBorder="1" applyAlignment="1">
      <alignment horizontal="centerContinuous"/>
    </xf>
    <xf numFmtId="38" fontId="0" fillId="0" borderId="1" xfId="0" applyNumberFormat="1" applyBorder="1" applyAlignment="1">
      <alignment horizontal="centerContinuous"/>
    </xf>
    <xf numFmtId="0" fontId="4" fillId="0" borderId="0" xfId="0" applyFont="1"/>
    <xf numFmtId="0" fontId="5" fillId="2" borderId="2" xfId="2" applyFont="1" applyFill="1" applyBorder="1" applyAlignment="1">
      <alignment horizontal="center" wrapText="1"/>
    </xf>
    <xf numFmtId="0" fontId="7" fillId="0" borderId="0" xfId="0" applyFont="1"/>
    <xf numFmtId="0" fontId="5" fillId="0" borderId="3" xfId="2" applyFont="1" applyFill="1" applyBorder="1" applyAlignment="1">
      <alignment horizontal="left" wrapText="1"/>
    </xf>
    <xf numFmtId="38" fontId="5" fillId="0" borderId="2" xfId="1" applyNumberFormat="1" applyFont="1" applyFill="1" applyBorder="1" applyAlignment="1">
      <alignment horizontal="right" wrapText="1"/>
    </xf>
    <xf numFmtId="38" fontId="4" fillId="0" borderId="0" xfId="0" applyNumberFormat="1" applyFont="1" applyFill="1"/>
    <xf numFmtId="38" fontId="4" fillId="0" borderId="0" xfId="0" applyNumberFormat="1" applyFont="1" applyFill="1" applyBorder="1"/>
    <xf numFmtId="38" fontId="9" fillId="0" borderId="0" xfId="0" applyNumberFormat="1" applyFont="1" applyFill="1"/>
    <xf numFmtId="38" fontId="5" fillId="0" borderId="2" xfId="2" applyNumberFormat="1" applyFont="1" applyFill="1" applyBorder="1" applyAlignment="1">
      <alignment horizontal="center" wrapText="1"/>
    </xf>
    <xf numFmtId="38" fontId="5" fillId="0" borderId="5" xfId="2" applyNumberFormat="1" applyFont="1" applyFill="1" applyBorder="1" applyAlignment="1">
      <alignment horizontal="center" wrapText="1"/>
    </xf>
    <xf numFmtId="38" fontId="5" fillId="0" borderId="6" xfId="1" applyNumberFormat="1" applyFont="1" applyFill="1" applyBorder="1" applyAlignment="1">
      <alignment horizontal="right" wrapText="1"/>
    </xf>
    <xf numFmtId="38" fontId="5" fillId="0" borderId="0" xfId="1" applyNumberFormat="1" applyFont="1" applyFill="1" applyBorder="1" applyAlignment="1">
      <alignment horizontal="right" wrapText="1"/>
    </xf>
    <xf numFmtId="38" fontId="5" fillId="0" borderId="6" xfId="1" applyNumberFormat="1" applyFont="1" applyFill="1" applyBorder="1"/>
    <xf numFmtId="38" fontId="5" fillId="0" borderId="2" xfId="2" applyNumberFormat="1" applyFont="1" applyFill="1" applyBorder="1" applyAlignment="1">
      <alignment horizontal="right" wrapText="1"/>
    </xf>
    <xf numFmtId="49" fontId="4" fillId="0" borderId="0" xfId="0" applyNumberFormat="1" applyFont="1"/>
    <xf numFmtId="3" fontId="4" fillId="0" borderId="0" xfId="0" applyNumberFormat="1" applyFont="1"/>
    <xf numFmtId="0" fontId="12" fillId="0" borderId="0" xfId="0" applyFont="1"/>
    <xf numFmtId="0" fontId="4" fillId="0" borderId="0" xfId="0" applyFont="1" applyFill="1"/>
    <xf numFmtId="38" fontId="4" fillId="0" borderId="4" xfId="0" applyNumberFormat="1" applyFont="1" applyFill="1" applyBorder="1" applyAlignment="1">
      <alignment horizontal="right" wrapText="1"/>
    </xf>
    <xf numFmtId="3" fontId="4" fillId="0" borderId="2" xfId="0" applyNumberFormat="1" applyFont="1" applyBorder="1"/>
    <xf numFmtId="0" fontId="4" fillId="0" borderId="2" xfId="0" applyFont="1" applyBorder="1"/>
    <xf numFmtId="0" fontId="5" fillId="0" borderId="2" xfId="2" applyFont="1" applyFill="1" applyBorder="1" applyAlignment="1">
      <alignment horizontal="left" wrapText="1"/>
    </xf>
    <xf numFmtId="38" fontId="4" fillId="0" borderId="2" xfId="0" applyNumberFormat="1" applyFont="1" applyBorder="1"/>
    <xf numFmtId="0" fontId="5" fillId="3" borderId="2" xfId="2" applyFont="1" applyFill="1" applyBorder="1" applyAlignment="1">
      <alignment horizontal="left" wrapText="1"/>
    </xf>
    <xf numFmtId="0" fontId="5" fillId="3" borderId="2" xfId="2" applyFont="1" applyFill="1" applyBorder="1" applyAlignment="1">
      <alignment horizontal="left"/>
    </xf>
    <xf numFmtId="0" fontId="7" fillId="0" borderId="0" xfId="0" applyFont="1" applyFill="1"/>
    <xf numFmtId="0" fontId="5" fillId="0" borderId="2" xfId="2" applyFont="1" applyFill="1" applyBorder="1" applyAlignment="1">
      <alignment horizontal="center" wrapText="1"/>
    </xf>
    <xf numFmtId="38" fontId="4" fillId="0" borderId="2" xfId="0" applyNumberFormat="1" applyFont="1" applyFill="1" applyBorder="1" applyAlignment="1">
      <alignment horizontal="center" wrapText="1"/>
    </xf>
    <xf numFmtId="49" fontId="10" fillId="0" borderId="0" xfId="0" applyNumberFormat="1" applyFont="1" applyFill="1"/>
    <xf numFmtId="49" fontId="4" fillId="0" borderId="2" xfId="0" applyNumberFormat="1" applyFont="1" applyBorder="1"/>
    <xf numFmtId="43" fontId="4" fillId="0" borderId="2" xfId="3" applyFont="1" applyBorder="1"/>
    <xf numFmtId="43" fontId="4" fillId="0" borderId="0" xfId="3" applyFont="1"/>
    <xf numFmtId="164" fontId="4" fillId="0" borderId="0" xfId="0" applyNumberFormat="1" applyFont="1" applyFill="1"/>
    <xf numFmtId="40" fontId="4" fillId="0" borderId="0" xfId="0" applyNumberFormat="1" applyFont="1" applyFill="1"/>
    <xf numFmtId="0" fontId="4" fillId="0" borderId="0" xfId="0" applyFont="1" applyFill="1" applyAlignment="1">
      <alignment wrapText="1"/>
    </xf>
    <xf numFmtId="3" fontId="0" fillId="0" borderId="0" xfId="0" applyNumberFormat="1"/>
  </cellXfs>
  <cellStyles count="4">
    <cellStyle name="Comma" xfId="3" builtinId="3"/>
    <cellStyle name="Normal" xfId="0" builtinId="0"/>
    <cellStyle name="Normal_Master Expend Table" xfId="1" xr:uid="{00000000-0005-0000-0000-000002000000}"/>
    <cellStyle name="Normal_Sheet1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47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1"/>
  <sheetViews>
    <sheetView zoomScale="130" zoomScaleNormal="13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51" sqref="A51"/>
    </sheetView>
  </sheetViews>
  <sheetFormatPr defaultColWidth="9.140625" defaultRowHeight="12" x14ac:dyDescent="0.2"/>
  <cols>
    <col min="1" max="1" width="35.7109375" style="29" customWidth="1"/>
    <col min="2" max="2" width="11.42578125" style="17" customWidth="1"/>
    <col min="3" max="3" width="10.140625" style="17" customWidth="1"/>
    <col min="4" max="4" width="11.28515625" style="17" customWidth="1"/>
    <col min="5" max="5" width="10.140625" style="17" customWidth="1"/>
    <col min="6" max="6" width="2.7109375" style="18" customWidth="1"/>
    <col min="7" max="7" width="14.85546875" style="17" customWidth="1"/>
    <col min="8" max="8" width="13.7109375" style="17" customWidth="1"/>
    <col min="9" max="9" width="14.5703125" style="17" customWidth="1"/>
    <col min="10" max="10" width="11.7109375" style="17" customWidth="1"/>
    <col min="11" max="11" width="12.7109375" style="17" customWidth="1"/>
    <col min="12" max="12" width="2.28515625" style="29" customWidth="1"/>
    <col min="13" max="13" width="14" style="29" bestFit="1" customWidth="1"/>
    <col min="14" max="14" width="9.42578125" style="29" bestFit="1" customWidth="1"/>
    <col min="15" max="16384" width="9.140625" style="29"/>
  </cols>
  <sheetData>
    <row r="1" spans="1:14" ht="20.25" x14ac:dyDescent="0.3">
      <c r="A1" s="37" t="s">
        <v>114</v>
      </c>
      <c r="H1" s="19"/>
    </row>
    <row r="2" spans="1:14" x14ac:dyDescent="0.2">
      <c r="A2" s="37" t="s">
        <v>166</v>
      </c>
    </row>
    <row r="3" spans="1:14" ht="24" customHeight="1" x14ac:dyDescent="0.2">
      <c r="A3" s="46" t="s">
        <v>55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5" spans="1:14" ht="31.5" customHeight="1" x14ac:dyDescent="0.2">
      <c r="A5" s="38" t="s">
        <v>35</v>
      </c>
      <c r="B5" s="20" t="s">
        <v>36</v>
      </c>
      <c r="C5" s="20" t="s">
        <v>37</v>
      </c>
      <c r="D5" s="20" t="s">
        <v>14</v>
      </c>
      <c r="E5" s="20" t="s">
        <v>0</v>
      </c>
      <c r="F5" s="21"/>
      <c r="G5" s="20" t="s">
        <v>7</v>
      </c>
      <c r="H5" s="20" t="s">
        <v>38</v>
      </c>
      <c r="I5" s="20" t="s">
        <v>15</v>
      </c>
      <c r="J5" s="20" t="s">
        <v>3</v>
      </c>
      <c r="K5" s="39" t="s">
        <v>1</v>
      </c>
    </row>
    <row r="6" spans="1:14" ht="12" customHeight="1" x14ac:dyDescent="0.2">
      <c r="A6" s="15" t="s">
        <v>69</v>
      </c>
      <c r="B6" s="22">
        <v>12008416.369999999</v>
      </c>
      <c r="C6" s="22"/>
      <c r="D6" s="22">
        <v>867793.55</v>
      </c>
      <c r="E6" s="22">
        <v>290937.03000000003</v>
      </c>
      <c r="F6" s="23"/>
      <c r="G6" s="22">
        <v>2646484.65</v>
      </c>
      <c r="H6" s="22">
        <v>2924300.12</v>
      </c>
      <c r="I6" s="22">
        <v>4066181.53</v>
      </c>
      <c r="J6" s="22">
        <v>2961744.16</v>
      </c>
      <c r="K6" s="30">
        <f t="shared" ref="K6:K46" si="0">SUM(B6:J6)</f>
        <v>25765857.41</v>
      </c>
    </row>
    <row r="7" spans="1:14" ht="12" customHeight="1" x14ac:dyDescent="0.2">
      <c r="A7" s="15" t="s">
        <v>66</v>
      </c>
      <c r="B7" s="22">
        <f>B8+B9</f>
        <v>31381857.030000001</v>
      </c>
      <c r="C7" s="22">
        <f>C8+C9</f>
        <v>2048.0300000000002</v>
      </c>
      <c r="D7" s="22">
        <f>D8+D9</f>
        <v>1076084.69</v>
      </c>
      <c r="E7" s="22">
        <f>E8+E9</f>
        <v>53309.53</v>
      </c>
      <c r="F7" s="23"/>
      <c r="G7" s="22">
        <f>G8+G9</f>
        <v>8824152.25</v>
      </c>
      <c r="H7" s="22">
        <f>H8+H9</f>
        <v>7079134.9700000007</v>
      </c>
      <c r="I7" s="22">
        <f>I8+I9</f>
        <v>8834004.3099999987</v>
      </c>
      <c r="J7" s="22">
        <f>J8+J9</f>
        <v>6335671.7199999997</v>
      </c>
      <c r="K7" s="30">
        <f t="shared" si="0"/>
        <v>63586262.530000001</v>
      </c>
    </row>
    <row r="8" spans="1:14" ht="12" customHeight="1" x14ac:dyDescent="0.2">
      <c r="A8" s="33" t="s">
        <v>72</v>
      </c>
      <c r="B8" s="22">
        <v>21929490.969999999</v>
      </c>
      <c r="C8" s="22">
        <v>2048.0300000000002</v>
      </c>
      <c r="D8" s="22">
        <v>1076084.69</v>
      </c>
      <c r="E8" s="22">
        <f>44484.7+8824.83</f>
        <v>53309.53</v>
      </c>
      <c r="F8" s="23"/>
      <c r="G8" s="22">
        <v>8119083.6100000003</v>
      </c>
      <c r="H8" s="22">
        <v>5474137.7400000002</v>
      </c>
      <c r="I8" s="22">
        <v>6728390.6799999997</v>
      </c>
      <c r="J8" s="22">
        <v>4815634.09</v>
      </c>
      <c r="K8" s="30">
        <f t="shared" si="0"/>
        <v>48198179.340000004</v>
      </c>
      <c r="M8" s="17"/>
    </row>
    <row r="9" spans="1:14" ht="12" customHeight="1" x14ac:dyDescent="0.2">
      <c r="A9" s="33" t="s">
        <v>73</v>
      </c>
      <c r="B9" s="22">
        <v>9452366.0600000005</v>
      </c>
      <c r="C9" s="24"/>
      <c r="D9" s="22"/>
      <c r="E9" s="22"/>
      <c r="F9" s="23"/>
      <c r="G9" s="22">
        <v>705068.64</v>
      </c>
      <c r="H9" s="22">
        <v>1604997.23</v>
      </c>
      <c r="I9" s="22">
        <v>2105613.63</v>
      </c>
      <c r="J9" s="22">
        <v>1520037.63</v>
      </c>
      <c r="K9" s="30">
        <f t="shared" si="0"/>
        <v>15388083.190000001</v>
      </c>
      <c r="M9" s="44">
        <v>-20451.990000000002</v>
      </c>
    </row>
    <row r="10" spans="1:14" ht="12" customHeight="1" x14ac:dyDescent="0.2">
      <c r="A10" s="33" t="s">
        <v>76</v>
      </c>
      <c r="B10" s="16">
        <f>SUM(B11:B12)</f>
        <v>28830348.789999999</v>
      </c>
      <c r="C10" s="16">
        <f>SUM(C11:C12)</f>
        <v>0</v>
      </c>
      <c r="D10" s="16">
        <f>SUM(D11:D12)</f>
        <v>77441.61</v>
      </c>
      <c r="E10" s="16">
        <f>SUM(E11:E12)</f>
        <v>5277634.75</v>
      </c>
      <c r="F10" s="23"/>
      <c r="G10" s="16">
        <f>SUM(G11:G12)</f>
        <v>9318372.9300000016</v>
      </c>
      <c r="H10" s="16">
        <f>SUM(H11:H12)</f>
        <v>8792789.1400000006</v>
      </c>
      <c r="I10" s="16">
        <f>SUM(I11:I12)</f>
        <v>11807472.08</v>
      </c>
      <c r="J10" s="16">
        <f>SUM(J11:J12)</f>
        <v>7936182.0999999996</v>
      </c>
      <c r="K10" s="16">
        <f>SUM(K11:K12)</f>
        <v>72040241.400000006</v>
      </c>
    </row>
    <row r="11" spans="1:14" ht="12" customHeight="1" x14ac:dyDescent="0.2">
      <c r="A11" s="33" t="s">
        <v>74</v>
      </c>
      <c r="B11" s="22">
        <v>24858237.780000001</v>
      </c>
      <c r="C11" s="22"/>
      <c r="D11" s="22">
        <v>77441.61</v>
      </c>
      <c r="E11" s="22">
        <v>5277634.75</v>
      </c>
      <c r="F11" s="23"/>
      <c r="G11" s="22">
        <v>8572985.8800000008</v>
      </c>
      <c r="H11" s="22">
        <v>7300998.5300000003</v>
      </c>
      <c r="I11" s="22">
        <v>10052425.439999999</v>
      </c>
      <c r="J11" s="22">
        <v>7312364.5800000001</v>
      </c>
      <c r="K11" s="30">
        <f>SUM(B11:J11)</f>
        <v>63452088.57</v>
      </c>
    </row>
    <row r="12" spans="1:14" ht="12" customHeight="1" x14ac:dyDescent="0.2">
      <c r="A12" s="33" t="s">
        <v>75</v>
      </c>
      <c r="B12" s="22">
        <v>3972111.01</v>
      </c>
      <c r="C12" s="24"/>
      <c r="D12" s="22"/>
      <c r="E12" s="22"/>
      <c r="F12" s="23"/>
      <c r="G12" s="22">
        <v>745387.05</v>
      </c>
      <c r="H12" s="22">
        <v>1491790.61</v>
      </c>
      <c r="I12" s="22">
        <v>1755046.64</v>
      </c>
      <c r="J12" s="22">
        <v>623817.52</v>
      </c>
      <c r="K12" s="30">
        <f>SUM(B12:J12)</f>
        <v>8588152.8300000001</v>
      </c>
      <c r="M12" s="29">
        <v>-20116.189999999999</v>
      </c>
      <c r="N12" s="17">
        <f>K12+M12</f>
        <v>8568036.6400000006</v>
      </c>
    </row>
    <row r="13" spans="1:14" ht="12" customHeight="1" x14ac:dyDescent="0.2">
      <c r="A13" s="15" t="s">
        <v>39</v>
      </c>
      <c r="B13" s="22">
        <v>13340832.609999999</v>
      </c>
      <c r="C13" s="24"/>
      <c r="D13" s="22">
        <v>284104.99</v>
      </c>
      <c r="E13" s="22">
        <v>210981.11</v>
      </c>
      <c r="F13" s="23"/>
      <c r="G13" s="22">
        <v>3675062.27</v>
      </c>
      <c r="H13" s="22">
        <v>3391518.79</v>
      </c>
      <c r="I13" s="22">
        <v>3313900.29</v>
      </c>
      <c r="J13" s="22">
        <v>2824342.52</v>
      </c>
      <c r="K13" s="30">
        <f t="shared" si="0"/>
        <v>27040742.579999998</v>
      </c>
    </row>
    <row r="14" spans="1:14" ht="12" customHeight="1" x14ac:dyDescent="0.2">
      <c r="A14" s="15" t="s">
        <v>40</v>
      </c>
      <c r="B14" s="22">
        <v>27756739.489999998</v>
      </c>
      <c r="C14" s="24"/>
      <c r="D14" s="22">
        <v>1358376.97</v>
      </c>
      <c r="E14" s="22"/>
      <c r="F14" s="23"/>
      <c r="G14" s="22">
        <v>7309893.9699999997</v>
      </c>
      <c r="H14" s="22">
        <v>6794417.5999999996</v>
      </c>
      <c r="I14" s="22">
        <v>19070010.489999998</v>
      </c>
      <c r="J14" s="22">
        <v>6667599.0700000003</v>
      </c>
      <c r="K14" s="30">
        <f t="shared" si="0"/>
        <v>68957037.590000004</v>
      </c>
    </row>
    <row r="15" spans="1:14" ht="12" customHeight="1" x14ac:dyDescent="0.2">
      <c r="A15" s="15" t="s">
        <v>117</v>
      </c>
      <c r="B15" s="22">
        <f>B16+B17</f>
        <v>24081428.530000001</v>
      </c>
      <c r="C15" s="22">
        <f t="shared" ref="C15:E15" si="1">C16+C17</f>
        <v>0</v>
      </c>
      <c r="D15" s="22">
        <f t="shared" si="1"/>
        <v>2303683.0499999998</v>
      </c>
      <c r="E15" s="22">
        <f t="shared" si="1"/>
        <v>274045.49</v>
      </c>
      <c r="F15" s="23"/>
      <c r="G15" s="22">
        <f>G16+G17</f>
        <v>7737993.0199999996</v>
      </c>
      <c r="H15" s="22">
        <f t="shared" ref="H15:J15" si="2">H16+H17</f>
        <v>7743286.21</v>
      </c>
      <c r="I15" s="22">
        <f t="shared" si="2"/>
        <v>10971742.699999999</v>
      </c>
      <c r="J15" s="22">
        <f t="shared" si="2"/>
        <v>6600123.9399999995</v>
      </c>
      <c r="K15" s="22">
        <f>K16+K17</f>
        <v>59712302.939999998</v>
      </c>
    </row>
    <row r="16" spans="1:14" ht="12" customHeight="1" x14ac:dyDescent="0.2">
      <c r="A16" s="33" t="s">
        <v>115</v>
      </c>
      <c r="B16" s="22">
        <v>11480145.390000001</v>
      </c>
      <c r="C16" s="24"/>
      <c r="D16" s="22">
        <v>1994692.78</v>
      </c>
      <c r="E16" s="22">
        <v>274045.49</v>
      </c>
      <c r="F16" s="23"/>
      <c r="G16" s="22">
        <v>3168024.43</v>
      </c>
      <c r="H16" s="22">
        <v>3194886.21</v>
      </c>
      <c r="I16" s="22">
        <v>5821495.4100000001</v>
      </c>
      <c r="J16" s="22">
        <v>3547120.9</v>
      </c>
      <c r="K16" s="30">
        <f t="shared" si="0"/>
        <v>29480410.609999999</v>
      </c>
    </row>
    <row r="17" spans="1:13" ht="12" customHeight="1" x14ac:dyDescent="0.2">
      <c r="A17" s="33" t="s">
        <v>116</v>
      </c>
      <c r="B17" s="22">
        <v>12601283.140000001</v>
      </c>
      <c r="C17" s="24"/>
      <c r="D17" s="22">
        <v>308990.27</v>
      </c>
      <c r="E17" s="22"/>
      <c r="F17" s="23"/>
      <c r="G17" s="22">
        <v>4569968.59</v>
      </c>
      <c r="H17" s="22">
        <v>4548400</v>
      </c>
      <c r="I17" s="22">
        <v>5150247.29</v>
      </c>
      <c r="J17" s="22">
        <v>3053003.04</v>
      </c>
      <c r="K17" s="30">
        <f>SUM(B17:J17)</f>
        <v>30231892.329999998</v>
      </c>
    </row>
    <row r="18" spans="1:13" ht="12" customHeight="1" x14ac:dyDescent="0.2">
      <c r="A18" s="33" t="s">
        <v>78</v>
      </c>
      <c r="B18" s="22">
        <v>4671597.43</v>
      </c>
      <c r="C18" s="22"/>
      <c r="D18" s="22"/>
      <c r="E18" s="24"/>
      <c r="F18" s="23"/>
      <c r="G18" s="22">
        <v>1678148.32</v>
      </c>
      <c r="H18" s="22">
        <v>972293.76</v>
      </c>
      <c r="I18" s="22">
        <v>2349233.2999999998</v>
      </c>
      <c r="J18" s="22">
        <v>1244220</v>
      </c>
      <c r="K18" s="30">
        <f t="shared" si="0"/>
        <v>10915492.809999999</v>
      </c>
    </row>
    <row r="19" spans="1:13" ht="12" customHeight="1" x14ac:dyDescent="0.2">
      <c r="A19" s="33" t="s">
        <v>79</v>
      </c>
      <c r="B19" s="22">
        <v>18164250.5</v>
      </c>
      <c r="C19" s="22"/>
      <c r="D19" s="22">
        <v>1304365.04</v>
      </c>
      <c r="E19" s="22"/>
      <c r="F19" s="23"/>
      <c r="G19" s="22">
        <v>4885641.08</v>
      </c>
      <c r="H19" s="22">
        <v>5727610.1699999999</v>
      </c>
      <c r="I19" s="22">
        <v>6791879.29</v>
      </c>
      <c r="J19" s="22">
        <v>5536159.9500000002</v>
      </c>
      <c r="K19" s="30">
        <f t="shared" si="0"/>
        <v>42409906.030000001</v>
      </c>
    </row>
    <row r="20" spans="1:13" ht="12" customHeight="1" x14ac:dyDescent="0.2">
      <c r="A20" s="15" t="s">
        <v>41</v>
      </c>
      <c r="B20" s="22">
        <v>16042886.699999999</v>
      </c>
      <c r="C20" s="22"/>
      <c r="D20" s="22">
        <v>2617857.91</v>
      </c>
      <c r="E20" s="22"/>
      <c r="F20" s="23"/>
      <c r="G20" s="22">
        <v>2757757.57</v>
      </c>
      <c r="H20" s="22">
        <v>2910335.6</v>
      </c>
      <c r="I20" s="22">
        <v>5022704.5</v>
      </c>
      <c r="J20" s="22">
        <v>4006879.07</v>
      </c>
      <c r="K20" s="30">
        <f t="shared" si="0"/>
        <v>33358421.350000001</v>
      </c>
    </row>
    <row r="21" spans="1:13" ht="12" customHeight="1" x14ac:dyDescent="0.2">
      <c r="A21" s="33" t="s">
        <v>81</v>
      </c>
      <c r="B21" s="22">
        <v>30875133.510000002</v>
      </c>
      <c r="C21" s="22">
        <v>345751.03999999998</v>
      </c>
      <c r="D21" s="22">
        <v>21516.9</v>
      </c>
      <c r="E21" s="22"/>
      <c r="F21" s="23"/>
      <c r="G21" s="22">
        <v>22485510.079999998</v>
      </c>
      <c r="H21" s="22">
        <v>5381794.4100000001</v>
      </c>
      <c r="I21" s="22">
        <v>16896290.670000002</v>
      </c>
      <c r="J21" s="22">
        <v>7572280.4199999999</v>
      </c>
      <c r="K21" s="30">
        <f t="shared" si="0"/>
        <v>83578277.030000001</v>
      </c>
    </row>
    <row r="22" spans="1:13" ht="12" customHeight="1" x14ac:dyDescent="0.2">
      <c r="A22" s="33" t="s">
        <v>82</v>
      </c>
      <c r="B22" s="22">
        <v>19524919.120000001</v>
      </c>
      <c r="C22" s="24"/>
      <c r="D22" s="22">
        <v>991114.15</v>
      </c>
      <c r="E22" s="22"/>
      <c r="F22" s="23"/>
      <c r="G22" s="22">
        <v>7420021.2999999998</v>
      </c>
      <c r="H22" s="22">
        <v>6298328.96</v>
      </c>
      <c r="I22" s="22">
        <v>7981285.7999999998</v>
      </c>
      <c r="J22" s="22">
        <v>6448637.75</v>
      </c>
      <c r="K22" s="30">
        <f t="shared" si="0"/>
        <v>48664307.079999998</v>
      </c>
    </row>
    <row r="23" spans="1:13" ht="12" customHeight="1" x14ac:dyDescent="0.2">
      <c r="A23" s="33" t="s">
        <v>83</v>
      </c>
      <c r="B23" s="22">
        <v>7528302.1900000004</v>
      </c>
      <c r="C23" s="22"/>
      <c r="D23" s="22">
        <v>271686.59000000003</v>
      </c>
      <c r="E23" s="22">
        <v>597227.56000000006</v>
      </c>
      <c r="F23" s="23"/>
      <c r="G23" s="22">
        <v>1892369.28</v>
      </c>
      <c r="H23" s="22">
        <v>1934521.6</v>
      </c>
      <c r="I23" s="22">
        <v>3704594.03</v>
      </c>
      <c r="J23" s="22">
        <v>2157750.9700000002</v>
      </c>
      <c r="K23" s="30">
        <f t="shared" si="0"/>
        <v>18086452.219999999</v>
      </c>
    </row>
    <row r="24" spans="1:13" ht="12" customHeight="1" x14ac:dyDescent="0.2">
      <c r="A24" s="33" t="s">
        <v>84</v>
      </c>
      <c r="B24" s="22">
        <v>18070457.84</v>
      </c>
      <c r="C24" s="24">
        <v>338505.71</v>
      </c>
      <c r="D24" s="22">
        <v>1614666.38</v>
      </c>
      <c r="E24" s="22">
        <v>19943.849999999999</v>
      </c>
      <c r="F24" s="23"/>
      <c r="G24" s="22">
        <v>4609853.88</v>
      </c>
      <c r="H24" s="22">
        <v>6173923.9100000001</v>
      </c>
      <c r="I24" s="22">
        <v>6973407.7599999998</v>
      </c>
      <c r="J24" s="22">
        <v>4033169.64</v>
      </c>
      <c r="K24" s="30">
        <f t="shared" si="0"/>
        <v>41833928.969999999</v>
      </c>
    </row>
    <row r="25" spans="1:13" ht="12" customHeight="1" x14ac:dyDescent="0.2">
      <c r="A25" s="15" t="s">
        <v>42</v>
      </c>
      <c r="B25" s="22">
        <v>30878853.359999999</v>
      </c>
      <c r="C25" s="22"/>
      <c r="D25" s="22">
        <v>688664.93</v>
      </c>
      <c r="E25" s="22">
        <v>3589848.89</v>
      </c>
      <c r="F25" s="23"/>
      <c r="G25" s="22">
        <v>13751173.73</v>
      </c>
      <c r="H25" s="22">
        <v>8743269.8800000008</v>
      </c>
      <c r="I25" s="22">
        <v>8998193.2300000004</v>
      </c>
      <c r="J25" s="22">
        <v>8789994.8100000005</v>
      </c>
      <c r="K25" s="30">
        <f>SUM(B25:J25)</f>
        <v>75439998.829999998</v>
      </c>
    </row>
    <row r="26" spans="1:13" ht="12" customHeight="1" x14ac:dyDescent="0.2">
      <c r="A26" s="15" t="s">
        <v>43</v>
      </c>
      <c r="B26" s="22">
        <v>96000249.700000003</v>
      </c>
      <c r="C26" s="22">
        <v>1308817.3799999999</v>
      </c>
      <c r="D26" s="22">
        <v>2333943.6800000002</v>
      </c>
      <c r="E26" s="22">
        <f>8849959.92+1366720.47</f>
        <v>10216680.390000001</v>
      </c>
      <c r="F26" s="23"/>
      <c r="G26" s="22">
        <v>39699315.009999998</v>
      </c>
      <c r="H26" s="22">
        <v>23394565.239999998</v>
      </c>
      <c r="I26" s="22">
        <v>27398947.16</v>
      </c>
      <c r="J26" s="22">
        <v>18167759.420000002</v>
      </c>
      <c r="K26" s="30">
        <f t="shared" si="0"/>
        <v>218520277.98000002</v>
      </c>
    </row>
    <row r="27" spans="1:13" ht="12" customHeight="1" x14ac:dyDescent="0.2">
      <c r="A27" s="15" t="s">
        <v>44</v>
      </c>
      <c r="B27" s="22">
        <v>11822756.84</v>
      </c>
      <c r="C27" s="22">
        <v>21529.35</v>
      </c>
      <c r="D27" s="22">
        <v>1076028.17</v>
      </c>
      <c r="E27" s="22">
        <v>316233.28000000003</v>
      </c>
      <c r="F27" s="23"/>
      <c r="G27" s="22">
        <v>3325750.32</v>
      </c>
      <c r="H27" s="22">
        <v>3652093.27</v>
      </c>
      <c r="I27" s="22">
        <v>5113833.45</v>
      </c>
      <c r="J27" s="22">
        <v>2875489.4</v>
      </c>
      <c r="K27" s="30">
        <f t="shared" si="0"/>
        <v>28203714.079999998</v>
      </c>
    </row>
    <row r="28" spans="1:13" x14ac:dyDescent="0.2">
      <c r="A28" s="33" t="s">
        <v>85</v>
      </c>
      <c r="B28" s="22">
        <v>26967088.710000001</v>
      </c>
      <c r="C28" s="24">
        <v>139518.18</v>
      </c>
      <c r="D28" s="22">
        <v>752231.29</v>
      </c>
      <c r="E28" s="22"/>
      <c r="F28" s="23"/>
      <c r="G28" s="22">
        <v>11574384.359999999</v>
      </c>
      <c r="H28" s="22">
        <v>6742613</v>
      </c>
      <c r="I28" s="22">
        <v>10757865.51</v>
      </c>
      <c r="J28" s="22">
        <v>6727370.5700000003</v>
      </c>
      <c r="K28" s="30">
        <f t="shared" si="0"/>
        <v>63661071.619999997</v>
      </c>
    </row>
    <row r="29" spans="1:13" ht="12" customHeight="1" x14ac:dyDescent="0.2">
      <c r="A29" s="33" t="s">
        <v>86</v>
      </c>
      <c r="B29" s="22">
        <v>16657763.67</v>
      </c>
      <c r="C29" s="22">
        <v>749.09</v>
      </c>
      <c r="D29" s="22"/>
      <c r="E29" s="24"/>
      <c r="F29" s="23"/>
      <c r="G29" s="22">
        <v>7374527.0300000003</v>
      </c>
      <c r="H29" s="22">
        <v>5366242.93</v>
      </c>
      <c r="I29" s="22">
        <v>6234537.8200000003</v>
      </c>
      <c r="J29" s="22">
        <v>4259113.41</v>
      </c>
      <c r="K29" s="30">
        <f t="shared" si="0"/>
        <v>39892933.950000003</v>
      </c>
    </row>
    <row r="30" spans="1:13" ht="12" customHeight="1" x14ac:dyDescent="0.2">
      <c r="A30" s="15" t="s">
        <v>167</v>
      </c>
      <c r="B30" s="25">
        <f>SUM(B31:B35)</f>
        <v>16675692.5</v>
      </c>
      <c r="C30" s="25">
        <f>SUM(C31:C35)</f>
        <v>7599.98</v>
      </c>
      <c r="D30" s="25">
        <f>SUM(D31:D35)</f>
        <v>960160.17999999993</v>
      </c>
      <c r="E30" s="25">
        <f>SUM(E31:E35)</f>
        <v>679890.95</v>
      </c>
      <c r="G30" s="25">
        <f>SUM(G31:G35)</f>
        <v>2950601.81</v>
      </c>
      <c r="H30" s="25">
        <f>SUM(H31:H35)</f>
        <v>4895257.9200000009</v>
      </c>
      <c r="I30" s="25">
        <f>SUM(I31:I35)</f>
        <v>7577654.2500000009</v>
      </c>
      <c r="J30" s="25">
        <f>SUM(J31:J35)</f>
        <v>5544942.2700000005</v>
      </c>
      <c r="K30" s="30">
        <f t="shared" si="0"/>
        <v>39291799.860000007</v>
      </c>
    </row>
    <row r="31" spans="1:13" ht="14.25" customHeight="1" x14ac:dyDescent="0.2">
      <c r="A31" s="33" t="s">
        <v>87</v>
      </c>
      <c r="B31" s="22">
        <v>5279621.34</v>
      </c>
      <c r="C31" s="24"/>
      <c r="D31" s="22">
        <v>695997.36</v>
      </c>
      <c r="E31" s="22">
        <v>21021.24</v>
      </c>
      <c r="F31" s="23"/>
      <c r="G31" s="22">
        <v>856836.18</v>
      </c>
      <c r="H31" s="22">
        <v>1209835.5</v>
      </c>
      <c r="I31" s="22">
        <v>2470228.4500000002</v>
      </c>
      <c r="J31" s="22">
        <v>1416788.17</v>
      </c>
      <c r="K31" s="30">
        <f t="shared" si="0"/>
        <v>11950328.24</v>
      </c>
      <c r="M31" s="45"/>
    </row>
    <row r="32" spans="1:13" ht="12" customHeight="1" x14ac:dyDescent="0.2">
      <c r="A32" s="33" t="s">
        <v>88</v>
      </c>
      <c r="B32" s="22">
        <v>4048262.4</v>
      </c>
      <c r="C32" s="22"/>
      <c r="D32" s="22">
        <v>159877.28</v>
      </c>
      <c r="E32" s="22">
        <v>285375.24</v>
      </c>
      <c r="F32" s="23"/>
      <c r="G32" s="22">
        <v>710771.83</v>
      </c>
      <c r="H32" s="22">
        <v>1337103.71</v>
      </c>
      <c r="I32" s="22">
        <v>1777689.03</v>
      </c>
      <c r="J32" s="22">
        <v>1833171.12</v>
      </c>
      <c r="K32" s="30">
        <f t="shared" si="0"/>
        <v>10152250.609999999</v>
      </c>
    </row>
    <row r="33" spans="1:11" ht="12" customHeight="1" x14ac:dyDescent="0.2">
      <c r="A33" s="33" t="s">
        <v>46</v>
      </c>
      <c r="B33" s="22">
        <v>4190477.35</v>
      </c>
      <c r="C33" s="24">
        <v>7599.98</v>
      </c>
      <c r="D33" s="22">
        <v>101861.96</v>
      </c>
      <c r="E33" s="22">
        <v>192827.62</v>
      </c>
      <c r="F33" s="23"/>
      <c r="G33" s="22">
        <v>519840.77</v>
      </c>
      <c r="H33" s="22">
        <v>1017105.78</v>
      </c>
      <c r="I33" s="22">
        <v>1638038.09</v>
      </c>
      <c r="J33" s="22">
        <v>1403408.12</v>
      </c>
      <c r="K33" s="30">
        <f t="shared" si="0"/>
        <v>9071159.6699999999</v>
      </c>
    </row>
    <row r="34" spans="1:11" ht="12" customHeight="1" x14ac:dyDescent="0.2">
      <c r="A34" s="33" t="s">
        <v>89</v>
      </c>
      <c r="B34" s="22">
        <v>868439.99</v>
      </c>
      <c r="C34" s="22"/>
      <c r="D34" s="22"/>
      <c r="E34" s="22">
        <v>180666.85</v>
      </c>
      <c r="F34" s="23"/>
      <c r="G34" s="22">
        <v>236995.96</v>
      </c>
      <c r="H34" s="22">
        <v>361979.03</v>
      </c>
      <c r="I34" s="22">
        <v>752806.11</v>
      </c>
      <c r="J34" s="22">
        <v>292123.69</v>
      </c>
      <c r="K34" s="30">
        <f t="shared" si="0"/>
        <v>2693011.63</v>
      </c>
    </row>
    <row r="35" spans="1:11" ht="12" customHeight="1" x14ac:dyDescent="0.2">
      <c r="A35" s="33" t="s">
        <v>90</v>
      </c>
      <c r="B35" s="22">
        <v>2288891.42</v>
      </c>
      <c r="C35" s="24"/>
      <c r="D35" s="22">
        <v>2423.58</v>
      </c>
      <c r="E35" s="24"/>
      <c r="F35" s="23"/>
      <c r="G35" s="22">
        <v>626157.06999999995</v>
      </c>
      <c r="H35" s="22">
        <v>969233.9</v>
      </c>
      <c r="I35" s="22">
        <v>938892.57</v>
      </c>
      <c r="J35" s="22">
        <v>599451.17000000004</v>
      </c>
      <c r="K35" s="30">
        <f t="shared" si="0"/>
        <v>5425049.71</v>
      </c>
    </row>
    <row r="36" spans="1:11" ht="12" customHeight="1" x14ac:dyDescent="0.2">
      <c r="A36" s="33" t="s">
        <v>91</v>
      </c>
      <c r="B36" s="22">
        <v>11791626.449999999</v>
      </c>
      <c r="C36" s="22"/>
      <c r="D36" s="22">
        <v>262585.17</v>
      </c>
      <c r="E36" s="22">
        <v>174646.45</v>
      </c>
      <c r="F36" s="23"/>
      <c r="G36" s="22">
        <v>3666105.99</v>
      </c>
      <c r="H36" s="22">
        <v>3187715.43</v>
      </c>
      <c r="I36" s="22">
        <v>3351679.07</v>
      </c>
      <c r="J36" s="22">
        <v>3145110.59</v>
      </c>
      <c r="K36" s="30">
        <f t="shared" si="0"/>
        <v>25579469.149999999</v>
      </c>
    </row>
    <row r="37" spans="1:11" ht="12" customHeight="1" x14ac:dyDescent="0.2">
      <c r="A37" s="33" t="s">
        <v>92</v>
      </c>
      <c r="B37" s="22">
        <v>3993664.05</v>
      </c>
      <c r="C37" s="24"/>
      <c r="D37" s="22">
        <v>558671.46</v>
      </c>
      <c r="E37" s="22"/>
      <c r="F37" s="23"/>
      <c r="G37" s="22">
        <v>1019863.24</v>
      </c>
      <c r="H37" s="22">
        <v>1412352.7</v>
      </c>
      <c r="I37" s="22">
        <v>1643985.83</v>
      </c>
      <c r="J37" s="22">
        <v>1187152.25</v>
      </c>
      <c r="K37" s="30">
        <f t="shared" si="0"/>
        <v>9815689.5300000012</v>
      </c>
    </row>
    <row r="38" spans="1:11" ht="12" customHeight="1" x14ac:dyDescent="0.2">
      <c r="A38" s="33" t="s">
        <v>47</v>
      </c>
      <c r="B38" s="22">
        <v>14748028.6</v>
      </c>
      <c r="C38" s="24"/>
      <c r="D38" s="22">
        <v>2130415.7000000002</v>
      </c>
      <c r="E38" s="22">
        <v>1374.73</v>
      </c>
      <c r="F38" s="23"/>
      <c r="G38" s="22">
        <v>2829547.62</v>
      </c>
      <c r="H38" s="22">
        <v>3958948.7</v>
      </c>
      <c r="I38" s="22">
        <v>4558722.09</v>
      </c>
      <c r="J38" s="22">
        <v>3267004.72</v>
      </c>
      <c r="K38" s="30">
        <f t="shared" si="0"/>
        <v>31494042.16</v>
      </c>
    </row>
    <row r="39" spans="1:11" ht="12" customHeight="1" x14ac:dyDescent="0.2">
      <c r="A39" s="33" t="s">
        <v>93</v>
      </c>
      <c r="B39" s="22">
        <v>11016002.77</v>
      </c>
      <c r="C39" s="24"/>
      <c r="D39" s="22">
        <v>542975.12</v>
      </c>
      <c r="E39" s="22">
        <v>74537.81</v>
      </c>
      <c r="F39" s="23"/>
      <c r="G39" s="22">
        <v>3229887.53</v>
      </c>
      <c r="H39" s="22">
        <v>3913181.71</v>
      </c>
      <c r="I39" s="22">
        <v>4401060.67</v>
      </c>
      <c r="J39" s="22">
        <v>2831854.72</v>
      </c>
      <c r="K39" s="30">
        <f t="shared" si="0"/>
        <v>26009500.329999998</v>
      </c>
    </row>
    <row r="40" spans="1:11" ht="12" customHeight="1" x14ac:dyDescent="0.2">
      <c r="A40" s="33" t="s">
        <v>94</v>
      </c>
      <c r="B40" s="22">
        <v>17527816.84</v>
      </c>
      <c r="C40" s="24"/>
      <c r="D40" s="22">
        <v>1051098.96</v>
      </c>
      <c r="E40" s="22">
        <v>165713.24</v>
      </c>
      <c r="F40" s="23"/>
      <c r="G40" s="22">
        <v>6681183.2300000004</v>
      </c>
      <c r="H40" s="22">
        <v>3102877.92</v>
      </c>
      <c r="I40" s="22">
        <v>7361324.7300000004</v>
      </c>
      <c r="J40" s="22">
        <v>6582853.3300000001</v>
      </c>
      <c r="K40" s="30">
        <f t="shared" si="0"/>
        <v>42472868.25</v>
      </c>
    </row>
    <row r="41" spans="1:11" ht="12" customHeight="1" x14ac:dyDescent="0.2">
      <c r="A41" s="33" t="s">
        <v>50</v>
      </c>
      <c r="B41" s="22">
        <v>20413901.199999999</v>
      </c>
      <c r="C41" s="22"/>
      <c r="D41" s="22">
        <v>1203629.1399999999</v>
      </c>
      <c r="E41" s="22"/>
      <c r="F41" s="23"/>
      <c r="G41" s="22">
        <v>4300054.04</v>
      </c>
      <c r="H41" s="22">
        <v>6219685.4900000002</v>
      </c>
      <c r="I41" s="22">
        <v>5458505.1100000003</v>
      </c>
      <c r="J41" s="22">
        <v>5007733.59</v>
      </c>
      <c r="K41" s="30">
        <f t="shared" si="0"/>
        <v>42603508.569999993</v>
      </c>
    </row>
    <row r="42" spans="1:11" ht="12" customHeight="1" x14ac:dyDescent="0.2">
      <c r="A42" s="33" t="s">
        <v>64</v>
      </c>
      <c r="B42" s="22">
        <v>12174429.460000001</v>
      </c>
      <c r="C42" s="24"/>
      <c r="D42" s="22">
        <v>1535692.22</v>
      </c>
      <c r="E42" s="22">
        <v>170509.86</v>
      </c>
      <c r="F42" s="23"/>
      <c r="G42" s="22">
        <v>4049546.6</v>
      </c>
      <c r="H42" s="22">
        <v>3977472.76</v>
      </c>
      <c r="I42" s="22">
        <v>4877722.54</v>
      </c>
      <c r="J42" s="22">
        <v>2659891.0099999998</v>
      </c>
      <c r="K42" s="30">
        <f t="shared" si="0"/>
        <v>29445264.449999996</v>
      </c>
    </row>
    <row r="43" spans="1:11" ht="12" customHeight="1" x14ac:dyDescent="0.2">
      <c r="A43" s="33" t="s">
        <v>95</v>
      </c>
      <c r="B43" s="22">
        <v>17146728.48</v>
      </c>
      <c r="C43" s="22">
        <v>82950.66</v>
      </c>
      <c r="D43" s="22">
        <v>97255.4</v>
      </c>
      <c r="E43" s="22">
        <v>3400545.36</v>
      </c>
      <c r="F43" s="23"/>
      <c r="G43" s="22">
        <v>5453355.6399999997</v>
      </c>
      <c r="H43" s="22">
        <v>6729150.2400000002</v>
      </c>
      <c r="I43" s="22">
        <v>7430676.9000000004</v>
      </c>
      <c r="J43" s="22">
        <v>4271011.58</v>
      </c>
      <c r="K43" s="30">
        <f t="shared" si="0"/>
        <v>44611674.259999998</v>
      </c>
    </row>
    <row r="44" spans="1:11" ht="12" customHeight="1" x14ac:dyDescent="0.2">
      <c r="A44" s="33" t="s">
        <v>96</v>
      </c>
      <c r="B44" s="22">
        <v>64254391.490000002</v>
      </c>
      <c r="C44" s="22">
        <v>1016769.25</v>
      </c>
      <c r="D44" s="22">
        <v>1750961.8</v>
      </c>
      <c r="E44" s="22">
        <f>6352609.13+58700.53</f>
        <v>6411309.6600000001</v>
      </c>
      <c r="F44" s="23"/>
      <c r="G44" s="22">
        <v>22947034.850000001</v>
      </c>
      <c r="H44" s="22">
        <v>11743591.779999999</v>
      </c>
      <c r="I44" s="22">
        <v>24862888.07</v>
      </c>
      <c r="J44" s="22">
        <v>14134123.050000001</v>
      </c>
      <c r="K44" s="30">
        <f t="shared" si="0"/>
        <v>147121069.95000002</v>
      </c>
    </row>
    <row r="45" spans="1:11" ht="12" customHeight="1" x14ac:dyDescent="0.2">
      <c r="A45" s="33" t="s">
        <v>97</v>
      </c>
      <c r="B45" s="22">
        <v>15906994.380000001</v>
      </c>
      <c r="C45" s="24"/>
      <c r="D45" s="22">
        <v>688822.74</v>
      </c>
      <c r="E45" s="22">
        <v>3364200.47</v>
      </c>
      <c r="F45" s="23"/>
      <c r="G45" s="22">
        <v>3746409.81</v>
      </c>
      <c r="H45" s="22">
        <v>3499816.5</v>
      </c>
      <c r="I45" s="22">
        <v>5422809.0300000003</v>
      </c>
      <c r="J45" s="22">
        <v>3176200.86</v>
      </c>
      <c r="K45" s="30">
        <f t="shared" si="0"/>
        <v>35805253.789999999</v>
      </c>
    </row>
    <row r="46" spans="1:11" ht="12" customHeight="1" x14ac:dyDescent="0.2">
      <c r="A46" s="33" t="s">
        <v>98</v>
      </c>
      <c r="B46" s="22">
        <v>48858962.630000003</v>
      </c>
      <c r="C46" s="22">
        <v>51186.080000000002</v>
      </c>
      <c r="D46" s="22">
        <v>214893.82</v>
      </c>
      <c r="E46" s="22">
        <v>3354702.34</v>
      </c>
      <c r="F46" s="23"/>
      <c r="G46" s="22">
        <v>14363589.789999999</v>
      </c>
      <c r="H46" s="22">
        <v>6809800.8200000003</v>
      </c>
      <c r="I46" s="22">
        <v>18366836.52</v>
      </c>
      <c r="J46" s="22">
        <v>10174858.9</v>
      </c>
      <c r="K46" s="30">
        <f t="shared" si="0"/>
        <v>102194830.90000001</v>
      </c>
    </row>
    <row r="48" spans="1:11" hidden="1" x14ac:dyDescent="0.2">
      <c r="A48" s="29" t="s">
        <v>48</v>
      </c>
      <c r="B48" s="17">
        <f>SUM(B6:B46)-B11-B12-B31-B32-B33-B34-B35-B8-B9-B16-B17</f>
        <v>689112121.24000013</v>
      </c>
      <c r="C48" s="17">
        <f>SUM(C6:C46)-C11-C12-C31-C32-C33-C34-C35-C8-C9-C16-C17</f>
        <v>3315424.7500000005</v>
      </c>
      <c r="D48" s="17">
        <f>SUM(D6:D46)-D11-D12-D31-D32-D33-D34-D35-D8-D9-D16-D17</f>
        <v>28636721.609999999</v>
      </c>
      <c r="E48" s="17">
        <f>SUM(E6:E46)-E11-E12-E31-E32-E33-E34-E35-E8-E9-E16-E17</f>
        <v>38644272.749999993</v>
      </c>
      <c r="G48" s="17">
        <f>SUM(G6:G46)-G11-G12-G31-G32-G33-G34-G35-G8-G9-G16-G17</f>
        <v>236203591.19999993</v>
      </c>
      <c r="H48" s="17">
        <f>SUM(H6:H46)-H11-H12-H31-H32-H33-H34-H35-H8-H9-H16-H17</f>
        <v>173472891.52999991</v>
      </c>
      <c r="I48" s="17">
        <f>SUM(I6:I46)-I11-I12-I31-I32-I33-I34-I35-I8-I9-I16-I17</f>
        <v>261599948.73000002</v>
      </c>
      <c r="J48" s="17">
        <f>SUM(J6:J46)-J11-J12-J31-J32-J33-J34-J35-J8-J9-J16-J17</f>
        <v>167127225.79000005</v>
      </c>
      <c r="K48" s="17">
        <f>SUM(K6:K46)-K11-K12-K31-K32-K33-K34-K35-K8-K9-K16-K17</f>
        <v>1598112197.6000004</v>
      </c>
    </row>
    <row r="50" spans="1:1" x14ac:dyDescent="0.2">
      <c r="A50" s="40" t="s">
        <v>168</v>
      </c>
    </row>
    <row r="51" spans="1:1" x14ac:dyDescent="0.2">
      <c r="A51" s="40"/>
    </row>
  </sheetData>
  <mergeCells count="1">
    <mergeCell ref="A3:K3"/>
  </mergeCells>
  <phoneticPr fontId="0" type="noConversion"/>
  <pageMargins left="0.36" right="0.11" top="0.45" bottom="0.17" header="0.19" footer="0.17"/>
  <pageSetup scale="8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20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Table'!B13</f>
        <v>13340832.609999999</v>
      </c>
      <c r="C9" s="1">
        <f>'Master Expend Table'!C13</f>
        <v>0</v>
      </c>
      <c r="D9" s="1">
        <f>'Master Expend Table'!D13</f>
        <v>284104.99</v>
      </c>
      <c r="E9" s="1">
        <f>'Master Expend Table'!E13</f>
        <v>210981.11</v>
      </c>
      <c r="G9" s="1">
        <f>'Master Expend Table'!G13</f>
        <v>3675062.27</v>
      </c>
      <c r="H9" s="1">
        <f>'Master Expend Table'!H13</f>
        <v>3391518.79</v>
      </c>
      <c r="I9" s="1">
        <f>'Master Expend Table'!I13</f>
        <v>3313900.29</v>
      </c>
      <c r="J9" s="1">
        <f>'Master Expend Table'!J13</f>
        <v>2824342.52</v>
      </c>
      <c r="K9" s="1">
        <f>SUM(B9:J9)</f>
        <v>27040742.579999998</v>
      </c>
    </row>
    <row r="11" spans="1:11" x14ac:dyDescent="0.2">
      <c r="A11" t="s">
        <v>3</v>
      </c>
      <c r="B11" s="1">
        <f>(B9/($K9-$J9))*-$J$11</f>
        <v>1555932.3722464791</v>
      </c>
      <c r="C11" s="1">
        <f t="shared" ref="C11:I11" si="0">(C9/($K9-$J9))*-$J$11</f>
        <v>0</v>
      </c>
      <c r="D11" s="1">
        <f t="shared" si="0"/>
        <v>33134.97470363375</v>
      </c>
      <c r="E11" s="1">
        <f t="shared" si="0"/>
        <v>24606.585554145211</v>
      </c>
      <c r="G11" s="1">
        <f t="shared" si="0"/>
        <v>428620.05116745341</v>
      </c>
      <c r="H11" s="1">
        <f t="shared" si="0"/>
        <v>395550.56499904685</v>
      </c>
      <c r="I11" s="1">
        <f t="shared" si="0"/>
        <v>386497.97132924187</v>
      </c>
      <c r="J11" s="1">
        <f>-J9</f>
        <v>-2824342.52</v>
      </c>
      <c r="K11" s="1">
        <v>0</v>
      </c>
    </row>
    <row r="12" spans="1:11" x14ac:dyDescent="0.2">
      <c r="A12" t="s">
        <v>4</v>
      </c>
      <c r="B12" s="1">
        <f>+B9+B11</f>
        <v>14896764.982246479</v>
      </c>
      <c r="C12" s="1">
        <f t="shared" ref="C12:J12" si="1">+C9+C11</f>
        <v>0</v>
      </c>
      <c r="D12" s="1">
        <f t="shared" si="1"/>
        <v>317239.96470363374</v>
      </c>
      <c r="E12" s="1">
        <f t="shared" si="1"/>
        <v>235587.6955541452</v>
      </c>
      <c r="G12" s="1">
        <f t="shared" si="1"/>
        <v>4103682.3211674532</v>
      </c>
      <c r="H12" s="1">
        <f t="shared" si="1"/>
        <v>3787069.3549990468</v>
      </c>
      <c r="I12" s="1">
        <f t="shared" si="1"/>
        <v>3700398.261329242</v>
      </c>
      <c r="J12" s="1">
        <f t="shared" si="1"/>
        <v>0</v>
      </c>
      <c r="K12" s="1">
        <f>SUM(B12:J12)</f>
        <v>27040742.579999998</v>
      </c>
    </row>
    <row r="14" spans="1:11" x14ac:dyDescent="0.2">
      <c r="A14" t="s">
        <v>5</v>
      </c>
      <c r="B14" s="1">
        <f>B$9/($K$9-$J$9-$I$9)*-I14</f>
        <v>2361745.931727306</v>
      </c>
      <c r="C14" s="1">
        <f t="shared" ref="C14:H14" si="2">C$9/($K$9-$J$9-$I$9)*-$I$14</f>
        <v>0</v>
      </c>
      <c r="D14" s="1">
        <f t="shared" si="2"/>
        <v>50295.496835255399</v>
      </c>
      <c r="E14" s="1">
        <f t="shared" si="2"/>
        <v>37350.275862115872</v>
      </c>
      <c r="G14" s="1">
        <f t="shared" si="2"/>
        <v>650601.32442640839</v>
      </c>
      <c r="H14" s="1">
        <f t="shared" si="2"/>
        <v>600405.2324781561</v>
      </c>
      <c r="I14" s="1">
        <f>-I12</f>
        <v>-3700398.261329242</v>
      </c>
      <c r="K14" s="1">
        <v>0</v>
      </c>
    </row>
    <row r="15" spans="1:11" x14ac:dyDescent="0.2">
      <c r="A15" t="s">
        <v>4</v>
      </c>
      <c r="B15" s="1">
        <f>+B12+B14</f>
        <v>17258510.913973786</v>
      </c>
      <c r="C15" s="1">
        <f>+C12+C14</f>
        <v>0</v>
      </c>
      <c r="D15" s="1">
        <f>+D12+D14</f>
        <v>367535.46153888915</v>
      </c>
      <c r="E15" s="1">
        <f>+E12+E14</f>
        <v>272937.97141626105</v>
      </c>
      <c r="G15" s="1">
        <f>+G12+G14</f>
        <v>4754283.6455938611</v>
      </c>
      <c r="H15" s="1">
        <f>+H12+H14</f>
        <v>4387474.5874772025</v>
      </c>
      <c r="I15" s="1">
        <f>+I12+I14</f>
        <v>0</v>
      </c>
      <c r="J15" s="1">
        <f>+J12+J14</f>
        <v>0</v>
      </c>
      <c r="K15" s="1">
        <f>SUM(B15:J15)</f>
        <v>27040742.580000002</v>
      </c>
    </row>
    <row r="17" spans="1:11" x14ac:dyDescent="0.2">
      <c r="A17" t="s">
        <v>6</v>
      </c>
      <c r="B17" s="1">
        <f>B$9/($K$9-$J$9-$I$9-$H$9)*-$H$17</f>
        <v>3342620.5030440367</v>
      </c>
      <c r="C17" s="1">
        <f>C$9/($K$9-$J$9-$I$9-$H$9)*-$H$17</f>
        <v>0</v>
      </c>
      <c r="D17" s="1">
        <f>D$9/($K$9-$J$9-$I$9-$H$9)*-$H$17</f>
        <v>71184.100149737278</v>
      </c>
      <c r="E17" s="1">
        <f>E$9/($K$9-$J$9-$I$9-$H$9)*-$H$17</f>
        <v>52862.501513763404</v>
      </c>
      <c r="G17" s="1">
        <f>G$9/($K$9-$J$9-$I$9-$H$9)*-$H$17</f>
        <v>920807.48276966496</v>
      </c>
      <c r="H17" s="1">
        <f>-H15</f>
        <v>-4387474.5874772025</v>
      </c>
      <c r="K17" s="1">
        <v>0</v>
      </c>
    </row>
    <row r="18" spans="1:11" x14ac:dyDescent="0.2">
      <c r="A18" t="s">
        <v>4</v>
      </c>
      <c r="B18" s="1">
        <f>+B15+B17</f>
        <v>20601131.417017821</v>
      </c>
      <c r="C18" s="1">
        <f>+C15+C17</f>
        <v>0</v>
      </c>
      <c r="D18" s="1">
        <f>+D15+D17</f>
        <v>438719.56168862642</v>
      </c>
      <c r="E18" s="1">
        <f>+E15+E17</f>
        <v>325800.47293002444</v>
      </c>
      <c r="G18" s="1">
        <f>+G15+G17</f>
        <v>5675091.1283635264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27040742.580000002</v>
      </c>
    </row>
    <row r="20" spans="1:11" x14ac:dyDescent="0.2">
      <c r="A20" t="s">
        <v>7</v>
      </c>
      <c r="B20" s="1">
        <f>B$9/($K$9-$J$9-$I$9-$H$9-$G$9)*-$G$20</f>
        <v>5472021.2207718166</v>
      </c>
      <c r="C20" s="1">
        <f>C$9/($K$9-$J$9-$I$9-$H$9-$G$9)*-$G$20</f>
        <v>0</v>
      </c>
      <c r="D20" s="1">
        <f>D$9/($K$9-$J$9-$I$9-$H$9-$G$9)*-$G$20</f>
        <v>116531.59736385934</v>
      </c>
      <c r="E20" s="1">
        <f>E$9/($K$9-$J$9-$I$9-$H$9-$G$9)*-$G$20</f>
        <v>86538.310227849637</v>
      </c>
      <c r="G20" s="1">
        <f>-G18</f>
        <v>-5675091.1283635264</v>
      </c>
      <c r="K20" s="1">
        <f>SUM(B20:J20)</f>
        <v>0</v>
      </c>
    </row>
    <row r="22" spans="1:11" x14ac:dyDescent="0.2">
      <c r="A22" t="s">
        <v>8</v>
      </c>
      <c r="B22" s="1">
        <f>+B20+B18</f>
        <v>26073152.637789637</v>
      </c>
      <c r="C22" s="1">
        <f t="shared" ref="C22:K22" si="3">+C20+C18</f>
        <v>0</v>
      </c>
      <c r="D22" s="1">
        <f t="shared" si="3"/>
        <v>555251.15905248572</v>
      </c>
      <c r="E22" s="1">
        <f t="shared" si="3"/>
        <v>412338.78315787407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27040742.580000002</v>
      </c>
    </row>
    <row r="27" spans="1:11" x14ac:dyDescent="0.2">
      <c r="A27" t="s">
        <v>9</v>
      </c>
      <c r="B27" s="1">
        <f>+B9</f>
        <v>13340832.609999999</v>
      </c>
    </row>
    <row r="28" spans="1:11" x14ac:dyDescent="0.2">
      <c r="A28" t="s">
        <v>10</v>
      </c>
      <c r="B28" s="1">
        <f>+B22-B27</f>
        <v>12732320.027789637</v>
      </c>
    </row>
    <row r="29" spans="1:11" x14ac:dyDescent="0.2">
      <c r="A29" s="28" t="s">
        <v>171</v>
      </c>
      <c r="B29" s="1">
        <v>2464</v>
      </c>
    </row>
    <row r="30" spans="1:11" x14ac:dyDescent="0.2">
      <c r="A30" t="s">
        <v>11</v>
      </c>
      <c r="B30" s="1">
        <f>+B28/B29</f>
        <v>5167.3376736159244</v>
      </c>
    </row>
  </sheetData>
  <phoneticPr fontId="0" type="noConversion"/>
  <pageMargins left="0.46" right="0.55000000000000004" top="1" bottom="0.48" header="0.5" footer="0.5"/>
  <pageSetup orientation="landscape" horizontalDpi="4294967294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fitToPage="1"/>
  </sheetPr>
  <dimension ref="A1:K30"/>
  <sheetViews>
    <sheetView zoomScale="80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2.140625" style="1" customWidth="1"/>
    <col min="8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21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Table'!B14</f>
        <v>27756739.489999998</v>
      </c>
      <c r="C9" s="1">
        <f>'Master Expend Table'!C14</f>
        <v>0</v>
      </c>
      <c r="D9" s="1">
        <f>'Master Expend Table'!D14</f>
        <v>1358376.97</v>
      </c>
      <c r="E9" s="1">
        <f>'Master Expend Table'!E14</f>
        <v>0</v>
      </c>
      <c r="G9" s="1">
        <f>'Master Expend Table'!G14</f>
        <v>7309893.9699999997</v>
      </c>
      <c r="H9" s="1">
        <f>'Master Expend Table'!H14</f>
        <v>6794417.5999999996</v>
      </c>
      <c r="I9" s="1">
        <f>'Master Expend Table'!I14</f>
        <v>19070010.489999998</v>
      </c>
      <c r="J9" s="1">
        <f>'Master Expend Table'!J14</f>
        <v>6667599.0700000003</v>
      </c>
      <c r="K9" s="1">
        <f>SUM(B9:J9)</f>
        <v>68957037.590000004</v>
      </c>
    </row>
    <row r="11" spans="1:11" x14ac:dyDescent="0.2">
      <c r="A11" t="s">
        <v>3</v>
      </c>
      <c r="B11" s="1">
        <f>(B9/($K9-$J9))*-$J$11</f>
        <v>2971142.6978159933</v>
      </c>
      <c r="C11" s="1">
        <f t="shared" ref="C11:I11" si="0">(C9/($K9-$J9))*-$J$11</f>
        <v>0</v>
      </c>
      <c r="D11" s="1">
        <f t="shared" si="0"/>
        <v>145403.67094452688</v>
      </c>
      <c r="E11" s="1">
        <f t="shared" si="0"/>
        <v>0</v>
      </c>
      <c r="G11" s="1">
        <f t="shared" si="0"/>
        <v>782467.19498878228</v>
      </c>
      <c r="H11" s="1">
        <f t="shared" si="0"/>
        <v>727289.46587639966</v>
      </c>
      <c r="I11" s="1">
        <f t="shared" si="0"/>
        <v>2041296.0403742972</v>
      </c>
      <c r="J11" s="1">
        <f>-J9</f>
        <v>-6667599.0700000003</v>
      </c>
      <c r="K11" s="1">
        <v>0</v>
      </c>
    </row>
    <row r="12" spans="1:11" x14ac:dyDescent="0.2">
      <c r="A12" t="s">
        <v>4</v>
      </c>
      <c r="B12" s="1">
        <f>+B9+B11</f>
        <v>30727882.18781599</v>
      </c>
      <c r="C12" s="1">
        <f t="shared" ref="C12:J12" si="1">+C9+C11</f>
        <v>0</v>
      </c>
      <c r="D12" s="1">
        <f t="shared" si="1"/>
        <v>1503780.6409445268</v>
      </c>
      <c r="E12" s="1">
        <f t="shared" si="1"/>
        <v>0</v>
      </c>
      <c r="G12" s="1">
        <f t="shared" si="1"/>
        <v>8092361.1649887823</v>
      </c>
      <c r="H12" s="1">
        <f t="shared" si="1"/>
        <v>7521707.0658763992</v>
      </c>
      <c r="I12" s="1">
        <f t="shared" si="1"/>
        <v>21111306.530374296</v>
      </c>
      <c r="J12" s="1">
        <f t="shared" si="1"/>
        <v>0</v>
      </c>
      <c r="K12" s="1">
        <f>SUM(B12:J12)</f>
        <v>68957037.590000004</v>
      </c>
    </row>
    <row r="14" spans="1:11" x14ac:dyDescent="0.2">
      <c r="A14" t="s">
        <v>5</v>
      </c>
      <c r="B14" s="1">
        <f>B$9/($K$9-$J$9-$I$9)*-I14</f>
        <v>13558278.356908998</v>
      </c>
      <c r="C14" s="1">
        <f t="shared" ref="C14:H14" si="2">C$9/($K$9-$J$9-$I$9)*-$I$14</f>
        <v>0</v>
      </c>
      <c r="D14" s="1">
        <f t="shared" si="2"/>
        <v>663523.64907664538</v>
      </c>
      <c r="E14" s="1">
        <f t="shared" si="2"/>
        <v>0</v>
      </c>
      <c r="G14" s="1">
        <f t="shared" si="2"/>
        <v>3570649.1117394059</v>
      </c>
      <c r="H14" s="1">
        <f t="shared" si="2"/>
        <v>3318855.4126492459</v>
      </c>
      <c r="I14" s="1">
        <f>-I12</f>
        <v>-21111306.530374296</v>
      </c>
      <c r="K14" s="1">
        <v>0</v>
      </c>
    </row>
    <row r="15" spans="1:11" x14ac:dyDescent="0.2">
      <c r="A15" t="s">
        <v>4</v>
      </c>
      <c r="B15" s="1">
        <f>+B12+B14</f>
        <v>44286160.544724986</v>
      </c>
      <c r="C15" s="1">
        <f>+C12+C14</f>
        <v>0</v>
      </c>
      <c r="D15" s="1">
        <f>+D12+D14</f>
        <v>2167304.2900211723</v>
      </c>
      <c r="E15" s="1">
        <f>+E12+E14</f>
        <v>0</v>
      </c>
      <c r="G15" s="1">
        <f>+G12+G14</f>
        <v>11663010.276728189</v>
      </c>
      <c r="H15" s="1">
        <f>+H12+H14</f>
        <v>10840562.478525646</v>
      </c>
      <c r="I15" s="1">
        <f>+I12+I14</f>
        <v>0</v>
      </c>
      <c r="J15" s="1">
        <f>+J12+J14</f>
        <v>0</v>
      </c>
      <c r="K15" s="1">
        <f>SUM(B15:J15)</f>
        <v>68957037.590000004</v>
      </c>
    </row>
    <row r="17" spans="1:11" x14ac:dyDescent="0.2">
      <c r="A17" t="s">
        <v>6</v>
      </c>
      <c r="B17" s="1">
        <f>B$9/($K$9-$J$9-$I$9-$H$9)*-$H$17</f>
        <v>8260770.9672385417</v>
      </c>
      <c r="C17" s="1">
        <f>C$9/($K$9-$J$9-$I$9-$H$9)*-$H$17</f>
        <v>0</v>
      </c>
      <c r="D17" s="1">
        <f>D$9/($K$9-$J$9-$I$9-$H$9)*-$H$17</f>
        <v>404270.86331174336</v>
      </c>
      <c r="E17" s="1">
        <f>E$9/($K$9-$J$9-$I$9-$H$9)*-$H$17</f>
        <v>0</v>
      </c>
      <c r="G17" s="1">
        <f>G$9/($K$9-$J$9-$I$9-$H$9)*-$H$17</f>
        <v>2175520.647975361</v>
      </c>
      <c r="H17" s="1">
        <f>-H15</f>
        <v>-10840562.478525646</v>
      </c>
      <c r="K17" s="1">
        <v>0</v>
      </c>
    </row>
    <row r="18" spans="1:11" x14ac:dyDescent="0.2">
      <c r="A18" t="s">
        <v>4</v>
      </c>
      <c r="B18" s="1">
        <f>+B15+B17</f>
        <v>52546931.511963531</v>
      </c>
      <c r="C18" s="1">
        <f>+C15+C17</f>
        <v>0</v>
      </c>
      <c r="D18" s="1">
        <f>+D15+D17</f>
        <v>2571575.1533329156</v>
      </c>
      <c r="E18" s="1">
        <f>+E15+E17</f>
        <v>0</v>
      </c>
      <c r="G18" s="1">
        <f>+G15+G17</f>
        <v>13838530.92470355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68957037.590000004</v>
      </c>
    </row>
    <row r="20" spans="1:11" x14ac:dyDescent="0.2">
      <c r="A20" t="s">
        <v>7</v>
      </c>
      <c r="B20" s="1">
        <f>B$9/($K$9-$J$9-$I$9-$H$9-$G$9)*-$G$20</f>
        <v>13192888.935512958</v>
      </c>
      <c r="C20" s="1">
        <f>C$9/($K$9-$J$9-$I$9-$H$9-$G$9)*-$G$20</f>
        <v>0</v>
      </c>
      <c r="D20" s="1">
        <f>D$9/($K$9-$J$9-$I$9-$H$9-$G$9)*-$G$20</f>
        <v>645641.98919059057</v>
      </c>
      <c r="E20" s="1">
        <f>E$9/($K$9-$J$9-$I$9-$H$9-$G$9)*-$G$20</f>
        <v>0</v>
      </c>
      <c r="G20" s="1">
        <f>-G18</f>
        <v>-13838530.92470355</v>
      </c>
      <c r="K20" s="1">
        <f>SUM(B20:J20)</f>
        <v>0</v>
      </c>
    </row>
    <row r="22" spans="1:11" x14ac:dyDescent="0.2">
      <c r="A22" t="s">
        <v>8</v>
      </c>
      <c r="B22" s="1">
        <f>+B20+B18</f>
        <v>65739820.447476491</v>
      </c>
      <c r="C22" s="1">
        <f t="shared" ref="C22:K22" si="3">+C20+C18</f>
        <v>0</v>
      </c>
      <c r="D22" s="1">
        <f t="shared" si="3"/>
        <v>3217217.1425235062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68957037.590000004</v>
      </c>
    </row>
    <row r="27" spans="1:11" x14ac:dyDescent="0.2">
      <c r="A27" t="s">
        <v>9</v>
      </c>
      <c r="B27" s="1">
        <f>+B9</f>
        <v>27756739.489999998</v>
      </c>
    </row>
    <row r="28" spans="1:11" x14ac:dyDescent="0.2">
      <c r="A28" t="s">
        <v>10</v>
      </c>
      <c r="B28" s="1">
        <f>+B22-B27</f>
        <v>37983080.957476497</v>
      </c>
    </row>
    <row r="29" spans="1:11" x14ac:dyDescent="0.2">
      <c r="A29" s="28" t="s">
        <v>171</v>
      </c>
      <c r="B29" s="1">
        <v>5140</v>
      </c>
    </row>
    <row r="30" spans="1:11" x14ac:dyDescent="0.2">
      <c r="A30" t="s">
        <v>11</v>
      </c>
      <c r="B30" s="1">
        <f>+B28/B29</f>
        <v>7389.704466435116</v>
      </c>
    </row>
  </sheetData>
  <phoneticPr fontId="0" type="noConversion"/>
  <pageMargins left="0.46" right="0.55000000000000004" top="1" bottom="0.63" header="0.5" footer="0.5"/>
  <pageSetup orientation="landscape" horizontalDpi="4294967294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0"/>
  <sheetViews>
    <sheetView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118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Table'!B15</f>
        <v>24081428.530000001</v>
      </c>
      <c r="C9" s="1">
        <f>'Master Expend Table'!C15</f>
        <v>0</v>
      </c>
      <c r="D9" s="1">
        <f>'Master Expend Table'!D15</f>
        <v>2303683.0499999998</v>
      </c>
      <c r="E9" s="1">
        <f>'Master Expend Table'!E15</f>
        <v>274045.49</v>
      </c>
      <c r="G9" s="1">
        <f>'Master Expend Table'!G15</f>
        <v>7737993.0199999996</v>
      </c>
      <c r="H9" s="1">
        <f>'Master Expend Table'!H15</f>
        <v>7743286.21</v>
      </c>
      <c r="I9" s="1">
        <f>'Master Expend Table'!I15</f>
        <v>10971742.699999999</v>
      </c>
      <c r="J9" s="1">
        <f>'Master Expend Table'!J15</f>
        <v>6600123.9399999995</v>
      </c>
      <c r="K9" s="1">
        <f>SUM(B9:J9)</f>
        <v>59712302.939999998</v>
      </c>
    </row>
    <row r="11" spans="1:11" x14ac:dyDescent="0.2">
      <c r="A11" t="s">
        <v>3</v>
      </c>
      <c r="B11" s="1">
        <f>(B9/($K9-$J9))*-$J$11</f>
        <v>2992541.7473504902</v>
      </c>
      <c r="C11" s="1">
        <f t="shared" ref="C11:I11" si="0">(C9/($K9-$J9))*-$J$11</f>
        <v>0</v>
      </c>
      <c r="D11" s="1">
        <f t="shared" si="0"/>
        <v>286273.20390069508</v>
      </c>
      <c r="E11" s="1">
        <f t="shared" si="0"/>
        <v>34054.98010537339</v>
      </c>
      <c r="G11" s="1">
        <f t="shared" si="0"/>
        <v>961581.95616216178</v>
      </c>
      <c r="H11" s="1">
        <f t="shared" si="0"/>
        <v>962239.72827198182</v>
      </c>
      <c r="I11" s="1">
        <f t="shared" si="0"/>
        <v>1363432.3242092973</v>
      </c>
      <c r="J11" s="1">
        <f>-J9</f>
        <v>-6600123.9399999995</v>
      </c>
      <c r="K11" s="1">
        <v>0</v>
      </c>
    </row>
    <row r="12" spans="1:11" x14ac:dyDescent="0.2">
      <c r="A12" t="s">
        <v>4</v>
      </c>
      <c r="B12" s="1">
        <f>+B9+B11</f>
        <v>27073970.277350493</v>
      </c>
      <c r="C12" s="1">
        <f>+C9+C11</f>
        <v>0</v>
      </c>
      <c r="D12" s="1">
        <f>+D9+D11</f>
        <v>2589956.2539006947</v>
      </c>
      <c r="E12" s="1">
        <f>+E9+E11</f>
        <v>308100.47010537336</v>
      </c>
      <c r="G12" s="1">
        <f>+G9+G11</f>
        <v>8699574.9761621617</v>
      </c>
      <c r="H12" s="1">
        <f>+H9+H11</f>
        <v>8705525.9382719826</v>
      </c>
      <c r="I12" s="1">
        <f>+I9+I11</f>
        <v>12335175.024209296</v>
      </c>
      <c r="J12" s="1">
        <f>+J9+J11</f>
        <v>0</v>
      </c>
      <c r="K12" s="1">
        <f>SUM(B12:J12)</f>
        <v>59712302.940000005</v>
      </c>
    </row>
    <row r="14" spans="1:11" x14ac:dyDescent="0.2">
      <c r="A14" t="s">
        <v>5</v>
      </c>
      <c r="B14" s="1">
        <f>B$9/($K$9-$J$9-$I$9)*-I14</f>
        <v>7049016.6175744422</v>
      </c>
      <c r="C14" s="1">
        <f t="shared" ref="C14:H14" si="1">C$9/($K$9-$J$9-$I$9)*-$I$14</f>
        <v>0</v>
      </c>
      <c r="D14" s="1">
        <f t="shared" si="1"/>
        <v>674324.61827772518</v>
      </c>
      <c r="E14" s="1">
        <f t="shared" si="1"/>
        <v>80217.467604748046</v>
      </c>
      <c r="G14" s="1">
        <f t="shared" si="1"/>
        <v>2265033.4599836562</v>
      </c>
      <c r="H14" s="1">
        <f t="shared" si="1"/>
        <v>2266582.8607687256</v>
      </c>
      <c r="I14" s="1">
        <f>-I12</f>
        <v>-12335175.024209296</v>
      </c>
      <c r="K14" s="1">
        <v>0</v>
      </c>
    </row>
    <row r="15" spans="1:11" x14ac:dyDescent="0.2">
      <c r="A15" t="s">
        <v>4</v>
      </c>
      <c r="B15" s="1">
        <f>+B12+B14</f>
        <v>34122986.894924939</v>
      </c>
      <c r="C15" s="1">
        <f>+C12+C14</f>
        <v>0</v>
      </c>
      <c r="D15" s="1">
        <f>+D12+D14</f>
        <v>3264280.87217842</v>
      </c>
      <c r="E15" s="1">
        <f>+E12+E14</f>
        <v>388317.93771012139</v>
      </c>
      <c r="G15" s="1">
        <f>+G12+G14</f>
        <v>10964608.436145818</v>
      </c>
      <c r="H15" s="1">
        <f>+H12+H14</f>
        <v>10972108.799040709</v>
      </c>
      <c r="I15" s="1">
        <f>+I12+I14</f>
        <v>0</v>
      </c>
      <c r="J15" s="1">
        <f>+J12+J14</f>
        <v>0</v>
      </c>
      <c r="K15" s="1">
        <f>SUM(B15:J15)</f>
        <v>59712302.940000013</v>
      </c>
    </row>
    <row r="17" spans="1:11" x14ac:dyDescent="0.2">
      <c r="A17" t="s">
        <v>6</v>
      </c>
      <c r="B17" s="1">
        <f>B$9/($K$9-$J$9-$I$9-$H$9)*-$H$17</f>
        <v>7681568.1873684851</v>
      </c>
      <c r="C17" s="1">
        <f>C$9/($K$9-$J$9-$I$9-$H$9)*-$H$17</f>
        <v>0</v>
      </c>
      <c r="D17" s="1">
        <f>D$9/($K$9-$J$9-$I$9-$H$9)*-$H$17</f>
        <v>734835.90928233019</v>
      </c>
      <c r="E17" s="1">
        <f>E$9/($K$9-$J$9-$I$9-$H$9)*-$H$17</f>
        <v>87415.873823819551</v>
      </c>
      <c r="G17" s="1">
        <f>G$9/($K$9-$J$9-$I$9-$H$9)*-$H$17</f>
        <v>2468288.8285660758</v>
      </c>
      <c r="H17" s="1">
        <f>-H15</f>
        <v>-10972108.799040709</v>
      </c>
      <c r="K17" s="1">
        <v>0</v>
      </c>
    </row>
    <row r="18" spans="1:11" x14ac:dyDescent="0.2">
      <c r="A18" t="s">
        <v>4</v>
      </c>
      <c r="B18" s="1">
        <f>+B15+B17</f>
        <v>41804555.082293421</v>
      </c>
      <c r="C18" s="1">
        <f>+C15+C17</f>
        <v>0</v>
      </c>
      <c r="D18" s="1">
        <f>+D15+D17</f>
        <v>3999116.7814607499</v>
      </c>
      <c r="E18" s="1">
        <f>+E15+E17</f>
        <v>475733.81153394096</v>
      </c>
      <c r="G18" s="1">
        <f>+G15+G17</f>
        <v>13432897.264711894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59712302.940000005</v>
      </c>
    </row>
    <row r="20" spans="1:11" x14ac:dyDescent="0.2">
      <c r="A20" t="s">
        <v>7</v>
      </c>
      <c r="B20" s="1">
        <f>B$9/($K$9-$J$9-$I$9-$H$9-$G$9)*-$G$20</f>
        <v>12134042.894965097</v>
      </c>
      <c r="C20" s="1">
        <f>C$9/($K$9-$J$9-$I$9-$H$9-$G$9)*-$G$20</f>
        <v>0</v>
      </c>
      <c r="D20" s="1">
        <f>D$9/($K$9-$J$9-$I$9-$H$9-$G$9)*-$G$20</f>
        <v>1160769.5494592828</v>
      </c>
      <c r="E20" s="1">
        <f>E$9/($K$9-$J$9-$I$9-$H$9-$G$9)*-$G$20</f>
        <v>138084.82028751672</v>
      </c>
      <c r="G20" s="1">
        <f>-G18</f>
        <v>-13432897.264711894</v>
      </c>
      <c r="K20" s="1">
        <f>SUM(B20:J20)</f>
        <v>0</v>
      </c>
    </row>
    <row r="22" spans="1:11" x14ac:dyDescent="0.2">
      <c r="A22" t="s">
        <v>8</v>
      </c>
      <c r="B22" s="1">
        <f>+B20+B18</f>
        <v>53938597.977258518</v>
      </c>
      <c r="C22" s="1">
        <f t="shared" ref="C22:K22" si="2">+C20+C18</f>
        <v>0</v>
      </c>
      <c r="D22" s="1">
        <f t="shared" si="2"/>
        <v>5159886.3309200332</v>
      </c>
      <c r="E22" s="1">
        <f t="shared" si="2"/>
        <v>613818.63182145765</v>
      </c>
      <c r="G22" s="1">
        <f t="shared" si="2"/>
        <v>0</v>
      </c>
      <c r="H22" s="1">
        <f t="shared" si="2"/>
        <v>0</v>
      </c>
      <c r="I22" s="1">
        <f t="shared" si="2"/>
        <v>0</v>
      </c>
      <c r="J22" s="1">
        <f t="shared" si="2"/>
        <v>0</v>
      </c>
      <c r="K22" s="1">
        <f t="shared" si="2"/>
        <v>59712302.940000005</v>
      </c>
    </row>
    <row r="27" spans="1:11" x14ac:dyDescent="0.2">
      <c r="A27" t="s">
        <v>9</v>
      </c>
      <c r="B27" s="1">
        <f>+B9</f>
        <v>24081428.530000001</v>
      </c>
    </row>
    <row r="28" spans="1:11" x14ac:dyDescent="0.2">
      <c r="A28" t="s">
        <v>10</v>
      </c>
      <c r="B28" s="1">
        <f>+B22-B27</f>
        <v>29857169.447258517</v>
      </c>
    </row>
    <row r="29" spans="1:11" x14ac:dyDescent="0.2">
      <c r="A29" s="28" t="s">
        <v>171</v>
      </c>
      <c r="B29" s="1">
        <f>'DAKCTY TC'!B29+'INVER HILLS'!B29</f>
        <v>4159</v>
      </c>
    </row>
    <row r="30" spans="1:11" x14ac:dyDescent="0.2">
      <c r="A30" t="s">
        <v>11</v>
      </c>
      <c r="B30" s="1">
        <f>+B28/B29</f>
        <v>7178.929898355017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22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Table'!B16</f>
        <v>11480145.390000001</v>
      </c>
      <c r="C9" s="1">
        <f>'Master Expend Table'!C16</f>
        <v>0</v>
      </c>
      <c r="D9" s="1">
        <f>'Master Expend Table'!D16</f>
        <v>1994692.78</v>
      </c>
      <c r="E9" s="1">
        <f>'Master Expend Table'!E16</f>
        <v>274045.49</v>
      </c>
      <c r="G9" s="1">
        <f>'Master Expend Table'!G16</f>
        <v>3168024.43</v>
      </c>
      <c r="H9" s="1">
        <f>'Master Expend Table'!H16</f>
        <v>3194886.21</v>
      </c>
      <c r="I9" s="1">
        <f>'Master Expend Table'!I16</f>
        <v>5821495.4100000001</v>
      </c>
      <c r="J9" s="1">
        <f>'Master Expend Table'!J16</f>
        <v>3547120.9</v>
      </c>
      <c r="K9" s="1">
        <f>SUM(B9:J9)</f>
        <v>29480410.609999999</v>
      </c>
    </row>
    <row r="11" spans="1:11" x14ac:dyDescent="0.2">
      <c r="A11" t="s">
        <v>3</v>
      </c>
      <c r="B11" s="1">
        <f>(B9/($K9-$J9))*-$J$11</f>
        <v>1570239.0288034019</v>
      </c>
      <c r="C11" s="1">
        <f t="shared" ref="C11:I11" si="0">(C9/($K9-$J9))*-$J$11</f>
        <v>0</v>
      </c>
      <c r="D11" s="1">
        <f t="shared" si="0"/>
        <v>272831.42741002841</v>
      </c>
      <c r="E11" s="1">
        <f t="shared" si="0"/>
        <v>37483.577903149911</v>
      </c>
      <c r="G11" s="1">
        <f t="shared" si="0"/>
        <v>433318.17108534463</v>
      </c>
      <c r="H11" s="1">
        <f t="shared" si="0"/>
        <v>436992.2896532045</v>
      </c>
      <c r="I11" s="1">
        <f t="shared" si="0"/>
        <v>796256.40514487075</v>
      </c>
      <c r="J11" s="1">
        <f>-J9</f>
        <v>-3547120.9</v>
      </c>
      <c r="K11" s="1">
        <v>0</v>
      </c>
    </row>
    <row r="12" spans="1:11" x14ac:dyDescent="0.2">
      <c r="A12" t="s">
        <v>4</v>
      </c>
      <c r="B12" s="1">
        <f>+B9+B11</f>
        <v>13050384.418803403</v>
      </c>
      <c r="C12" s="1">
        <f>+C9+C11</f>
        <v>0</v>
      </c>
      <c r="D12" s="1">
        <f>+D9+D11</f>
        <v>2267524.2074100282</v>
      </c>
      <c r="E12" s="1">
        <f>+E9+E11</f>
        <v>311529.06790314987</v>
      </c>
      <c r="G12" s="1">
        <f>+G9+G11</f>
        <v>3601342.6010853448</v>
      </c>
      <c r="H12" s="1">
        <f>+H9+H11</f>
        <v>3631878.4996532043</v>
      </c>
      <c r="I12" s="1">
        <f>+I9+I11</f>
        <v>6617751.8151448704</v>
      </c>
      <c r="J12" s="1">
        <f>+J9+J11</f>
        <v>0</v>
      </c>
      <c r="K12" s="1">
        <f>SUM(B12:J12)</f>
        <v>29480410.610000003</v>
      </c>
    </row>
    <row r="14" spans="1:11" x14ac:dyDescent="0.2">
      <c r="A14" t="s">
        <v>5</v>
      </c>
      <c r="B14" s="1">
        <f>B$9/($K$9-$J$9-$I$9)*-I14</f>
        <v>3777522.3761511678</v>
      </c>
      <c r="C14" s="1">
        <f t="shared" ref="C14:H14" si="1">C$9/($K$9-$J$9-$I$9)*-$I$14</f>
        <v>0</v>
      </c>
      <c r="D14" s="1">
        <f t="shared" si="1"/>
        <v>656350.27728487493</v>
      </c>
      <c r="E14" s="1">
        <f t="shared" si="1"/>
        <v>90174.203844147574</v>
      </c>
      <c r="G14" s="1">
        <f t="shared" si="1"/>
        <v>1042433.0673497289</v>
      </c>
      <c r="H14" s="1">
        <f t="shared" si="1"/>
        <v>1051271.890514951</v>
      </c>
      <c r="I14" s="1">
        <f>-I12</f>
        <v>-6617751.8151448704</v>
      </c>
      <c r="K14" s="1">
        <v>0</v>
      </c>
    </row>
    <row r="15" spans="1:11" x14ac:dyDescent="0.2">
      <c r="A15" t="s">
        <v>4</v>
      </c>
      <c r="B15" s="1">
        <f>+B12+B14</f>
        <v>16827906.794954572</v>
      </c>
      <c r="C15" s="1">
        <f>+C12+C14</f>
        <v>0</v>
      </c>
      <c r="D15" s="1">
        <f>+D12+D14</f>
        <v>2923874.4846949033</v>
      </c>
      <c r="E15" s="1">
        <f>+E12+E14</f>
        <v>401703.27174729743</v>
      </c>
      <c r="G15" s="1">
        <f>+G12+G14</f>
        <v>4643775.6684350735</v>
      </c>
      <c r="H15" s="1">
        <f>+H12+H14</f>
        <v>4683150.3901681555</v>
      </c>
      <c r="I15" s="1">
        <f>+I12+I14</f>
        <v>0</v>
      </c>
      <c r="J15" s="1">
        <f>+J12+J14</f>
        <v>0</v>
      </c>
      <c r="K15" s="1">
        <f>SUM(B15:J15)</f>
        <v>29480410.610000003</v>
      </c>
    </row>
    <row r="17" spans="1:11" x14ac:dyDescent="0.2">
      <c r="A17" t="s">
        <v>6</v>
      </c>
      <c r="B17" s="1">
        <f>B$9/($K$9-$J$9-$I$9-$H$9)*-$H$17</f>
        <v>3178077.6413951456</v>
      </c>
      <c r="C17" s="1">
        <f>C$9/($K$9-$J$9-$I$9-$H$9)*-$H$17</f>
        <v>0</v>
      </c>
      <c r="D17" s="1">
        <f>D$9/($K$9-$J$9-$I$9-$H$9)*-$H$17</f>
        <v>552195.8398795441</v>
      </c>
      <c r="E17" s="1">
        <f>E$9/($K$9-$J$9-$I$9-$H$9)*-$H$17</f>
        <v>75864.705097970611</v>
      </c>
      <c r="G17" s="1">
        <f>G$9/($K$9-$J$9-$I$9-$H$9)*-$H$17</f>
        <v>877012.20379549568</v>
      </c>
      <c r="H17" s="1">
        <f>-H15</f>
        <v>-4683150.3901681555</v>
      </c>
      <c r="K17" s="1">
        <v>0</v>
      </c>
    </row>
    <row r="18" spans="1:11" x14ac:dyDescent="0.2">
      <c r="A18" t="s">
        <v>4</v>
      </c>
      <c r="B18" s="1">
        <f>+B15+B17</f>
        <v>20005984.436349716</v>
      </c>
      <c r="C18" s="1">
        <f>+C15+C17</f>
        <v>0</v>
      </c>
      <c r="D18" s="1">
        <f>+D15+D17</f>
        <v>3476070.3245744472</v>
      </c>
      <c r="E18" s="1">
        <f>+E15+E17</f>
        <v>477567.97684526804</v>
      </c>
      <c r="G18" s="1">
        <f>+G15+G17</f>
        <v>5520787.8722305689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29480410.609999999</v>
      </c>
    </row>
    <row r="20" spans="1:11" x14ac:dyDescent="0.2">
      <c r="A20" t="s">
        <v>7</v>
      </c>
      <c r="B20" s="1">
        <f>B$9/($K$9-$J$9-$I$9-$H$9-$G$9)*-$G$20</f>
        <v>4609788.620507949</v>
      </c>
      <c r="C20" s="1">
        <f>C$9/($K$9-$J$9-$I$9-$H$9-$G$9)*-$G$20</f>
        <v>0</v>
      </c>
      <c r="D20" s="1">
        <f>D$9/($K$9-$J$9-$I$9-$H$9-$G$9)*-$G$20</f>
        <v>800957.80726461392</v>
      </c>
      <c r="E20" s="1">
        <f>E$9/($K$9-$J$9-$I$9-$H$9-$G$9)*-$G$20</f>
        <v>110041.44445800652</v>
      </c>
      <c r="G20" s="1">
        <f>-G18</f>
        <v>-5520787.8722305689</v>
      </c>
      <c r="K20" s="1">
        <f>SUM(B20:J20)</f>
        <v>0</v>
      </c>
    </row>
    <row r="22" spans="1:11" x14ac:dyDescent="0.2">
      <c r="A22" t="s">
        <v>8</v>
      </c>
      <c r="B22" s="1">
        <f>+B20+B18</f>
        <v>24615773.056857664</v>
      </c>
      <c r="C22" s="1">
        <f t="shared" ref="C22:K22" si="2">+C20+C18</f>
        <v>0</v>
      </c>
      <c r="D22" s="1">
        <f t="shared" si="2"/>
        <v>4277028.1318390612</v>
      </c>
      <c r="E22" s="1">
        <f t="shared" si="2"/>
        <v>587609.42130327458</v>
      </c>
      <c r="G22" s="1">
        <f t="shared" si="2"/>
        <v>0</v>
      </c>
      <c r="H22" s="1">
        <f t="shared" si="2"/>
        <v>0</v>
      </c>
      <c r="I22" s="1">
        <f t="shared" si="2"/>
        <v>0</v>
      </c>
      <c r="J22" s="1">
        <f t="shared" si="2"/>
        <v>0</v>
      </c>
      <c r="K22" s="1">
        <f t="shared" si="2"/>
        <v>29480410.609999999</v>
      </c>
    </row>
    <row r="27" spans="1:11" x14ac:dyDescent="0.2">
      <c r="A27" t="s">
        <v>9</v>
      </c>
      <c r="B27" s="1">
        <f>+B9</f>
        <v>11480145.390000001</v>
      </c>
    </row>
    <row r="28" spans="1:11" x14ac:dyDescent="0.2">
      <c r="A28" t="s">
        <v>10</v>
      </c>
      <c r="B28" s="1">
        <f>+B22-B27</f>
        <v>13135627.666857664</v>
      </c>
    </row>
    <row r="29" spans="1:11" x14ac:dyDescent="0.2">
      <c r="A29" s="28" t="s">
        <v>171</v>
      </c>
      <c r="B29" s="1">
        <v>1845</v>
      </c>
    </row>
    <row r="30" spans="1:11" x14ac:dyDescent="0.2">
      <c r="A30" t="s">
        <v>11</v>
      </c>
      <c r="B30" s="1">
        <f>+B28/B29</f>
        <v>7119.5813912507665</v>
      </c>
    </row>
  </sheetData>
  <phoneticPr fontId="0" type="noConversion"/>
  <pageMargins left="0.52" right="0.55000000000000004" top="0.83" bottom="0.56000000000000005" header="0.5" footer="0.5"/>
  <pageSetup orientation="landscape" horizontalDpi="4294967294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42578125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25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Table'!B17</f>
        <v>12601283.140000001</v>
      </c>
      <c r="C9" s="1">
        <f>'Master Expend Table'!C17</f>
        <v>0</v>
      </c>
      <c r="D9" s="1">
        <f>'Master Expend Table'!D17</f>
        <v>308990.27</v>
      </c>
      <c r="E9" s="1">
        <f>'Master Expend Table'!E17</f>
        <v>0</v>
      </c>
      <c r="G9" s="1">
        <f>'Master Expend Table'!G17</f>
        <v>4569968.59</v>
      </c>
      <c r="H9" s="1">
        <f>'Master Expend Table'!H17</f>
        <v>4548400</v>
      </c>
      <c r="I9" s="1">
        <f>'Master Expend Table'!I17</f>
        <v>5150247.29</v>
      </c>
      <c r="J9" s="1">
        <f>'Master Expend Table'!J17</f>
        <v>3053003.04</v>
      </c>
      <c r="K9" s="1">
        <f>SUM(B9:J9)</f>
        <v>30231892.329999998</v>
      </c>
    </row>
    <row r="11" spans="1:11" x14ac:dyDescent="0.2">
      <c r="A11" t="s">
        <v>3</v>
      </c>
      <c r="B11" s="1">
        <f>(B9/($K9-$J9))*-$J$11</f>
        <v>1415501.3960955264</v>
      </c>
      <c r="C11" s="1">
        <f t="shared" ref="C11:I11" si="0">(C9/($K9-$J9))*-$J$11</f>
        <v>0</v>
      </c>
      <c r="D11" s="1">
        <f t="shared" si="0"/>
        <v>34708.858907913855</v>
      </c>
      <c r="E11" s="1">
        <f t="shared" si="0"/>
        <v>0</v>
      </c>
      <c r="G11" s="1">
        <f t="shared" si="0"/>
        <v>513344.30370221043</v>
      </c>
      <c r="H11" s="1">
        <f t="shared" si="0"/>
        <v>510921.5052524319</v>
      </c>
      <c r="I11" s="1">
        <f t="shared" si="0"/>
        <v>578526.97604191769</v>
      </c>
      <c r="J11" s="1">
        <f>-J9</f>
        <v>-3053003.04</v>
      </c>
      <c r="K11" s="1">
        <v>0</v>
      </c>
    </row>
    <row r="12" spans="1:11" x14ac:dyDescent="0.2">
      <c r="A12" t="s">
        <v>4</v>
      </c>
      <c r="B12" s="1">
        <f>+B9+B11</f>
        <v>14016784.536095526</v>
      </c>
      <c r="C12" s="1">
        <f t="shared" ref="C12:J12" si="1">+C9+C11</f>
        <v>0</v>
      </c>
      <c r="D12" s="1">
        <f t="shared" si="1"/>
        <v>343699.12890791387</v>
      </c>
      <c r="E12" s="1">
        <f t="shared" si="1"/>
        <v>0</v>
      </c>
      <c r="G12" s="1">
        <f t="shared" si="1"/>
        <v>5083312.8937022099</v>
      </c>
      <c r="H12" s="1">
        <f t="shared" si="1"/>
        <v>5059321.5052524321</v>
      </c>
      <c r="I12" s="1">
        <f t="shared" si="1"/>
        <v>5728774.2660419177</v>
      </c>
      <c r="J12" s="1">
        <f t="shared" si="1"/>
        <v>0</v>
      </c>
      <c r="K12" s="1">
        <f>SUM(B12:J12)</f>
        <v>30231892.329999998</v>
      </c>
    </row>
    <row r="14" spans="1:11" x14ac:dyDescent="0.2">
      <c r="A14" t="s">
        <v>5</v>
      </c>
      <c r="B14" s="1">
        <f>B$9/($K$9-$J$9-$I$9)*-I14</f>
        <v>3277092.9125608332</v>
      </c>
      <c r="C14" s="1">
        <f t="shared" ref="C14:H14" si="2">C$9/($K$9-$J$9-$I$9)*-$I$14</f>
        <v>0</v>
      </c>
      <c r="D14" s="1">
        <f t="shared" si="2"/>
        <v>80356.088552047106</v>
      </c>
      <c r="E14" s="1">
        <f t="shared" si="2"/>
        <v>0</v>
      </c>
      <c r="G14" s="1">
        <f t="shared" si="2"/>
        <v>1188467.1989772164</v>
      </c>
      <c r="H14" s="1">
        <f t="shared" si="2"/>
        <v>1182858.0659518212</v>
      </c>
      <c r="I14" s="1">
        <f>-I12</f>
        <v>-5728774.2660419177</v>
      </c>
      <c r="K14" s="1">
        <v>0</v>
      </c>
    </row>
    <row r="15" spans="1:11" x14ac:dyDescent="0.2">
      <c r="A15" t="s">
        <v>4</v>
      </c>
      <c r="B15" s="1">
        <f>+B12+B14</f>
        <v>17293877.448656358</v>
      </c>
      <c r="C15" s="1">
        <f>+C12+C14</f>
        <v>0</v>
      </c>
      <c r="D15" s="1">
        <f>+D12+D14</f>
        <v>424055.21745996096</v>
      </c>
      <c r="E15" s="1">
        <f>+E12+E14</f>
        <v>0</v>
      </c>
      <c r="G15" s="1">
        <f>+G12+G14</f>
        <v>6271780.0926794261</v>
      </c>
      <c r="H15" s="1">
        <f>+H12+H14</f>
        <v>6242179.5712042535</v>
      </c>
      <c r="I15" s="1">
        <f>+I12+I14</f>
        <v>0</v>
      </c>
      <c r="J15" s="1">
        <f>+J12+J14</f>
        <v>0</v>
      </c>
      <c r="K15" s="1">
        <f>SUM(B15:J15)</f>
        <v>30231892.329999998</v>
      </c>
    </row>
    <row r="17" spans="1:11" x14ac:dyDescent="0.2">
      <c r="A17" t="s">
        <v>6</v>
      </c>
      <c r="B17" s="1">
        <f>B$9/($K$9-$J$9-$I$9-$H$9)*-$H$17</f>
        <v>4499907.5062844437</v>
      </c>
      <c r="C17" s="1">
        <f>C$9/($K$9-$J$9-$I$9-$H$9)*-$H$17</f>
        <v>0</v>
      </c>
      <c r="D17" s="1">
        <f>D$9/($K$9-$J$9-$I$9-$H$9)*-$H$17</f>
        <v>110340.16297342375</v>
      </c>
      <c r="E17" s="1">
        <f>E$9/($K$9-$J$9-$I$9-$H$9)*-$H$17</f>
        <v>0</v>
      </c>
      <c r="G17" s="1">
        <f>G$9/($K$9-$J$9-$I$9-$H$9)*-$H$17</f>
        <v>1631931.9019463863</v>
      </c>
      <c r="H17" s="1">
        <f>-H15</f>
        <v>-6242179.5712042535</v>
      </c>
      <c r="K17" s="1">
        <v>0</v>
      </c>
    </row>
    <row r="18" spans="1:11" x14ac:dyDescent="0.2">
      <c r="A18" t="s">
        <v>4</v>
      </c>
      <c r="B18" s="1">
        <f>+B15+B17</f>
        <v>21793784.954940803</v>
      </c>
      <c r="C18" s="1">
        <f>+C15+C17</f>
        <v>0</v>
      </c>
      <c r="D18" s="1">
        <f>+D15+D17</f>
        <v>534395.38043338468</v>
      </c>
      <c r="E18" s="1">
        <f>+E15+E17</f>
        <v>0</v>
      </c>
      <c r="G18" s="1">
        <f>+G15+G17</f>
        <v>7903711.9946258124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30231892.329999998</v>
      </c>
    </row>
    <row r="20" spans="1:11" x14ac:dyDescent="0.2">
      <c r="A20" t="s">
        <v>7</v>
      </c>
      <c r="B20" s="1">
        <f>B$9/($K$9-$J$9-$I$9-$H$9-$G$9)*-$G$20</f>
        <v>7714547.131445609</v>
      </c>
      <c r="C20" s="1">
        <f>C$9/($K$9-$J$9-$I$9-$H$9-$G$9)*-$G$20</f>
        <v>0</v>
      </c>
      <c r="D20" s="1">
        <f>D$9/($K$9-$J$9-$I$9-$H$9-$G$9)*-$G$20</f>
        <v>189164.86318020345</v>
      </c>
      <c r="E20" s="1">
        <f>E$9/($K$9-$J$9-$I$9-$H$9-$G$9)*-$G$20</f>
        <v>0</v>
      </c>
      <c r="G20" s="1">
        <f>-G18</f>
        <v>-7903711.9946258124</v>
      </c>
      <c r="K20" s="1">
        <f>SUM(B20:J20)</f>
        <v>0</v>
      </c>
    </row>
    <row r="22" spans="1:11" x14ac:dyDescent="0.2">
      <c r="A22" t="s">
        <v>8</v>
      </c>
      <c r="B22" s="1">
        <f>+B20+B18</f>
        <v>29508332.086386412</v>
      </c>
      <c r="C22" s="1">
        <f t="shared" ref="C22:K22" si="3">+C20+C18</f>
        <v>0</v>
      </c>
      <c r="D22" s="1">
        <f t="shared" si="3"/>
        <v>723560.24361358816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30231892.329999998</v>
      </c>
    </row>
    <row r="27" spans="1:11" x14ac:dyDescent="0.2">
      <c r="A27" t="s">
        <v>9</v>
      </c>
      <c r="B27" s="1">
        <f>+B9</f>
        <v>12601283.140000001</v>
      </c>
    </row>
    <row r="28" spans="1:11" x14ac:dyDescent="0.2">
      <c r="A28" t="s">
        <v>10</v>
      </c>
      <c r="B28" s="1">
        <f>+B22-B27</f>
        <v>16907048.946386412</v>
      </c>
    </row>
    <row r="29" spans="1:11" x14ac:dyDescent="0.2">
      <c r="A29" s="28" t="s">
        <v>171</v>
      </c>
      <c r="B29" s="1">
        <v>2314</v>
      </c>
    </row>
    <row r="30" spans="1:11" x14ac:dyDescent="0.2">
      <c r="A30" t="s">
        <v>11</v>
      </c>
      <c r="B30" s="1">
        <f>+B28/B29</f>
        <v>7306.4170036242058</v>
      </c>
    </row>
  </sheetData>
  <phoneticPr fontId="0" type="noConversion"/>
  <pageMargins left="0.42" right="0.55000000000000004" top="1" bottom="0.57999999999999996" header="0.5" footer="0.5"/>
  <pageSetup orientation="landscape" horizontalDpi="4294967294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42578125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Table'!B18</f>
        <v>4671597.43</v>
      </c>
      <c r="C9" s="1">
        <f>'Master Expend Table'!C18</f>
        <v>0</v>
      </c>
      <c r="D9" s="1">
        <f>'Master Expend Table'!D18</f>
        <v>0</v>
      </c>
      <c r="E9" s="1">
        <f>'Master Expend Table'!E18</f>
        <v>0</v>
      </c>
      <c r="G9" s="1">
        <f>'Master Expend Table'!G18</f>
        <v>1678148.32</v>
      </c>
      <c r="H9" s="1">
        <f>'Master Expend Table'!H18</f>
        <v>972293.76</v>
      </c>
      <c r="I9" s="1">
        <f>'Master Expend Table'!I18</f>
        <v>2349233.2999999998</v>
      </c>
      <c r="J9" s="1">
        <f>'Master Expend Table'!J18</f>
        <v>1244220</v>
      </c>
      <c r="K9" s="1">
        <f>SUM(B9:J9)</f>
        <v>10915492.809999999</v>
      </c>
    </row>
    <row r="11" spans="1:11" x14ac:dyDescent="0.2">
      <c r="A11" t="s">
        <v>3</v>
      </c>
      <c r="B11" s="1">
        <f>(B9/($K9-$J9))*-$J$11</f>
        <v>601006.20347970526</v>
      </c>
      <c r="C11" s="1">
        <f t="shared" ref="C11:I11" si="0">(C9/($K9-$J9))*-$J$11</f>
        <v>0</v>
      </c>
      <c r="D11" s="1">
        <f t="shared" si="0"/>
        <v>0</v>
      </c>
      <c r="E11" s="1">
        <f t="shared" si="0"/>
        <v>0</v>
      </c>
      <c r="G11" s="1">
        <f t="shared" si="0"/>
        <v>215895.64721527079</v>
      </c>
      <c r="H11" s="1">
        <f t="shared" si="0"/>
        <v>125086.67326769372</v>
      </c>
      <c r="I11" s="1">
        <f t="shared" si="0"/>
        <v>302231.4760373304</v>
      </c>
      <c r="J11" s="1">
        <f>-J9</f>
        <v>-1244220</v>
      </c>
      <c r="K11" s="1">
        <v>0</v>
      </c>
    </row>
    <row r="12" spans="1:11" x14ac:dyDescent="0.2">
      <c r="A12" t="s">
        <v>4</v>
      </c>
      <c r="B12" s="1">
        <f>+B9+B11</f>
        <v>5272603.6334797051</v>
      </c>
      <c r="C12" s="1">
        <f t="shared" ref="C12:J12" si="1">+C9+C11</f>
        <v>0</v>
      </c>
      <c r="D12" s="1">
        <f t="shared" si="1"/>
        <v>0</v>
      </c>
      <c r="E12" s="1">
        <f t="shared" si="1"/>
        <v>0</v>
      </c>
      <c r="G12" s="1">
        <f t="shared" si="1"/>
        <v>1894043.9672152707</v>
      </c>
      <c r="H12" s="1">
        <f t="shared" si="1"/>
        <v>1097380.4332676937</v>
      </c>
      <c r="I12" s="1">
        <f t="shared" si="1"/>
        <v>2651464.7760373303</v>
      </c>
      <c r="J12" s="1">
        <f t="shared" si="1"/>
        <v>0</v>
      </c>
      <c r="K12" s="1">
        <f>SUM(B12:J12)</f>
        <v>10915492.810000001</v>
      </c>
    </row>
    <row r="14" spans="1:11" x14ac:dyDescent="0.2">
      <c r="A14" t="s">
        <v>5</v>
      </c>
      <c r="B14" s="1">
        <f>B$9/($K$9-$J$9-$I$9)*-I14</f>
        <v>1691683.8561926195</v>
      </c>
      <c r="C14" s="1">
        <f t="shared" ref="C14:H14" si="2">C$9/($K$9-$J$9-$I$9)*-$I$14</f>
        <v>0</v>
      </c>
      <c r="D14" s="1">
        <f t="shared" si="2"/>
        <v>0</v>
      </c>
      <c r="E14" s="1">
        <f t="shared" si="2"/>
        <v>0</v>
      </c>
      <c r="G14" s="1">
        <f t="shared" si="2"/>
        <v>607692.86390346487</v>
      </c>
      <c r="H14" s="1">
        <f t="shared" si="2"/>
        <v>352088.0559412461</v>
      </c>
      <c r="I14" s="1">
        <f>-I12</f>
        <v>-2651464.7760373303</v>
      </c>
      <c r="K14" s="1">
        <v>0</v>
      </c>
    </row>
    <row r="15" spans="1:11" x14ac:dyDescent="0.2">
      <c r="A15" t="s">
        <v>4</v>
      </c>
      <c r="B15" s="1">
        <f>+B12+B14</f>
        <v>6964287.4896723246</v>
      </c>
      <c r="C15" s="1">
        <f>+C12+C14</f>
        <v>0</v>
      </c>
      <c r="D15" s="1">
        <f>+D12+D14</f>
        <v>0</v>
      </c>
      <c r="E15" s="1">
        <f>+E12+E14</f>
        <v>0</v>
      </c>
      <c r="G15" s="1">
        <f>+G12+G14</f>
        <v>2501736.8311187355</v>
      </c>
      <c r="H15" s="1">
        <f>+H12+H14</f>
        <v>1449468.48920894</v>
      </c>
      <c r="I15" s="1">
        <f>+I12+I14</f>
        <v>0</v>
      </c>
      <c r="J15" s="1">
        <f>+J12+J14</f>
        <v>0</v>
      </c>
      <c r="K15" s="1">
        <f>SUM(B15:J15)</f>
        <v>10915492.810000001</v>
      </c>
    </row>
    <row r="17" spans="1:11" x14ac:dyDescent="0.2">
      <c r="A17" t="s">
        <v>6</v>
      </c>
      <c r="B17" s="1">
        <f>B$9/($K$9-$J$9-$I$9-$H$9)*-$H$17</f>
        <v>1066394.3936738675</v>
      </c>
      <c r="C17" s="1">
        <f>C$9/($K$9-$J$9-$I$9-$H$9)*-$H$17</f>
        <v>0</v>
      </c>
      <c r="D17" s="1">
        <f>D$9/($K$9-$J$9-$I$9-$H$9)*-$H$17</f>
        <v>0</v>
      </c>
      <c r="E17" s="1">
        <f>E$9/($K$9-$J$9-$I$9-$H$9)*-$H$17</f>
        <v>0</v>
      </c>
      <c r="G17" s="1">
        <f>G$9/($K$9-$J$9-$I$9-$H$9)*-$H$17</f>
        <v>383074.09553507256</v>
      </c>
      <c r="H17" s="1">
        <f>-H15</f>
        <v>-1449468.48920894</v>
      </c>
      <c r="K17" s="1">
        <v>0</v>
      </c>
    </row>
    <row r="18" spans="1:11" x14ac:dyDescent="0.2">
      <c r="A18" t="s">
        <v>4</v>
      </c>
      <c r="B18" s="1">
        <f>+B15+B17</f>
        <v>8030681.8833461925</v>
      </c>
      <c r="C18" s="1">
        <f>+C15+C17</f>
        <v>0</v>
      </c>
      <c r="D18" s="1">
        <f>+D15+D17</f>
        <v>0</v>
      </c>
      <c r="E18" s="1">
        <f>+E15+E17</f>
        <v>0</v>
      </c>
      <c r="G18" s="1">
        <f>+G15+G17</f>
        <v>2884810.926653808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10915492.810000001</v>
      </c>
    </row>
    <row r="20" spans="1:11" x14ac:dyDescent="0.2">
      <c r="A20" t="s">
        <v>7</v>
      </c>
      <c r="B20" s="1">
        <f>B$9/($K$9-$J$9-$I$9-$H$9-$G$9)*-$G$20</f>
        <v>2884810.9266538084</v>
      </c>
      <c r="C20" s="1">
        <f>C$9/($K$9-$J$9-$I$9-$H$9-$G$9)*-$G$20</f>
        <v>0</v>
      </c>
      <c r="D20" s="1">
        <f>D$9/($K$9-$J$9-$I$9-$H$9-$G$9)*-$G$20</f>
        <v>0</v>
      </c>
      <c r="E20" s="1">
        <f>E$9/($K$9-$J$9-$I$9-$H$9-$G$9)*-$G$20</f>
        <v>0</v>
      </c>
      <c r="G20" s="1">
        <f>-G18</f>
        <v>-2884810.926653808</v>
      </c>
      <c r="K20" s="1">
        <f>SUM(B20:J20)</f>
        <v>0</v>
      </c>
    </row>
    <row r="22" spans="1:11" x14ac:dyDescent="0.2">
      <c r="A22" t="s">
        <v>8</v>
      </c>
      <c r="B22" s="1">
        <f>+B20+B18</f>
        <v>10915492.810000001</v>
      </c>
      <c r="C22" s="1">
        <f t="shared" ref="C22:K22" si="3">+C20+C18</f>
        <v>0</v>
      </c>
      <c r="D22" s="1">
        <f t="shared" si="3"/>
        <v>0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10915492.810000001</v>
      </c>
    </row>
    <row r="27" spans="1:11" x14ac:dyDescent="0.2">
      <c r="A27" t="s">
        <v>9</v>
      </c>
      <c r="B27" s="1">
        <f>+B9</f>
        <v>4671597.43</v>
      </c>
    </row>
    <row r="28" spans="1:11" x14ac:dyDescent="0.2">
      <c r="A28" t="s">
        <v>10</v>
      </c>
      <c r="B28" s="1">
        <f>+B22-B27</f>
        <v>6243895.3800000008</v>
      </c>
    </row>
    <row r="29" spans="1:11" x14ac:dyDescent="0.2">
      <c r="A29" s="28" t="s">
        <v>171</v>
      </c>
      <c r="B29" s="1">
        <v>706</v>
      </c>
    </row>
    <row r="30" spans="1:11" x14ac:dyDescent="0.2">
      <c r="A30" t="s">
        <v>11</v>
      </c>
      <c r="B30" s="1">
        <f>+B28/B29</f>
        <v>8844.0444475920685</v>
      </c>
    </row>
  </sheetData>
  <phoneticPr fontId="0" type="noConversion"/>
  <pageMargins left="0.57999999999999996" right="0.55000000000000004" top="0.9" bottom="0.55000000000000004" header="0.5" footer="0.5"/>
  <pageSetup orientation="landscape" horizontalDpi="4294967294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42578125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Table'!B19</f>
        <v>18164250.5</v>
      </c>
      <c r="C9" s="1">
        <f>'Master Expend Table'!C19</f>
        <v>0</v>
      </c>
      <c r="D9" s="1">
        <f>'Master Expend Table'!D19</f>
        <v>1304365.04</v>
      </c>
      <c r="E9" s="1">
        <f>'Master Expend Table'!E19</f>
        <v>0</v>
      </c>
      <c r="G9" s="1">
        <f>'Master Expend Table'!G19</f>
        <v>4885641.08</v>
      </c>
      <c r="H9" s="1">
        <f>'Master Expend Table'!H19</f>
        <v>5727610.1699999999</v>
      </c>
      <c r="I9" s="1">
        <f>'Master Expend Table'!I19</f>
        <v>6791879.29</v>
      </c>
      <c r="J9" s="1">
        <f>'Master Expend Table'!J19</f>
        <v>5536159.9500000002</v>
      </c>
      <c r="K9" s="1">
        <f>SUM(B9:J9)</f>
        <v>42409906.030000001</v>
      </c>
    </row>
    <row r="11" spans="1:11" x14ac:dyDescent="0.2">
      <c r="A11" t="s">
        <v>3</v>
      </c>
      <c r="B11" s="1">
        <f>(B9/($K9-$J9))*-$J$11</f>
        <v>2727148.9021401722</v>
      </c>
      <c r="C11" s="1">
        <f t="shared" ref="C11:I11" si="0">(C9/($K9-$J9))*-$J$11</f>
        <v>0</v>
      </c>
      <c r="D11" s="1">
        <f t="shared" si="0"/>
        <v>195835.0930486244</v>
      </c>
      <c r="E11" s="1">
        <f t="shared" si="0"/>
        <v>0</v>
      </c>
      <c r="G11" s="1">
        <f t="shared" si="0"/>
        <v>733521.63402354124</v>
      </c>
      <c r="H11" s="1">
        <f t="shared" si="0"/>
        <v>859933.40528982389</v>
      </c>
      <c r="I11" s="1">
        <f t="shared" si="0"/>
        <v>1019720.9154978386</v>
      </c>
      <c r="J11" s="1">
        <f>-J9</f>
        <v>-5536159.9500000002</v>
      </c>
      <c r="K11" s="1">
        <v>0</v>
      </c>
    </row>
    <row r="12" spans="1:11" x14ac:dyDescent="0.2">
      <c r="A12" t="s">
        <v>4</v>
      </c>
      <c r="B12" s="1">
        <f>+B9+B11</f>
        <v>20891399.40214017</v>
      </c>
      <c r="C12" s="1">
        <f t="shared" ref="C12:J12" si="1">+C9+C11</f>
        <v>0</v>
      </c>
      <c r="D12" s="1">
        <f t="shared" si="1"/>
        <v>1500200.1330486245</v>
      </c>
      <c r="E12" s="1">
        <f t="shared" si="1"/>
        <v>0</v>
      </c>
      <c r="G12" s="1">
        <f t="shared" si="1"/>
        <v>5619162.7140235417</v>
      </c>
      <c r="H12" s="1">
        <f t="shared" si="1"/>
        <v>6587543.575289824</v>
      </c>
      <c r="I12" s="1">
        <f t="shared" si="1"/>
        <v>7811600.2054978386</v>
      </c>
      <c r="J12" s="1">
        <f t="shared" si="1"/>
        <v>0</v>
      </c>
      <c r="K12" s="1">
        <f>SUM(B12:J12)</f>
        <v>42409906.030000001</v>
      </c>
    </row>
    <row r="14" spans="1:11" x14ac:dyDescent="0.2">
      <c r="A14" t="s">
        <v>5</v>
      </c>
      <c r="B14" s="1">
        <f>B$9/($K$9-$J$9-$I$9)*-I14</f>
        <v>4716856.9666588241</v>
      </c>
      <c r="C14" s="1">
        <f t="shared" ref="C14:H14" si="2">C$9/($K$9-$J$9-$I$9)*-$I$14</f>
        <v>0</v>
      </c>
      <c r="D14" s="1">
        <f t="shared" si="2"/>
        <v>338714.95694194571</v>
      </c>
      <c r="E14" s="1">
        <f t="shared" si="2"/>
        <v>0</v>
      </c>
      <c r="G14" s="1">
        <f t="shared" si="2"/>
        <v>1268693.699461618</v>
      </c>
      <c r="H14" s="1">
        <f t="shared" si="2"/>
        <v>1487334.582435451</v>
      </c>
      <c r="I14" s="1">
        <f>-I12</f>
        <v>-7811600.2054978386</v>
      </c>
      <c r="K14" s="1">
        <v>0</v>
      </c>
    </row>
    <row r="15" spans="1:11" x14ac:dyDescent="0.2">
      <c r="A15" t="s">
        <v>4</v>
      </c>
      <c r="B15" s="1">
        <f>+B12+B14</f>
        <v>25608256.368798994</v>
      </c>
      <c r="C15" s="1">
        <f>+C12+C14</f>
        <v>0</v>
      </c>
      <c r="D15" s="1">
        <f>+D12+D14</f>
        <v>1838915.0899905702</v>
      </c>
      <c r="E15" s="1">
        <f>+E12+E14</f>
        <v>0</v>
      </c>
      <c r="G15" s="1">
        <f>+G12+G14</f>
        <v>6887856.4134851601</v>
      </c>
      <c r="H15" s="1">
        <f>+H12+H14</f>
        <v>8074878.1577252746</v>
      </c>
      <c r="I15" s="1">
        <f>+I12+I14</f>
        <v>0</v>
      </c>
      <c r="J15" s="1">
        <f>+J12+J14</f>
        <v>0</v>
      </c>
      <c r="K15" s="1">
        <f>SUM(B15:J15)</f>
        <v>42409906.030000001</v>
      </c>
    </row>
    <row r="17" spans="1:11" x14ac:dyDescent="0.2">
      <c r="A17" t="s">
        <v>6</v>
      </c>
      <c r="B17" s="1">
        <f>B$9/($K$9-$J$9-$I$9-$H$9)*-$H$17</f>
        <v>6022524.6002150578</v>
      </c>
      <c r="C17" s="1">
        <f>C$9/($K$9-$J$9-$I$9-$H$9)*-$H$17</f>
        <v>0</v>
      </c>
      <c r="D17" s="1">
        <f>D$9/($K$9-$J$9-$I$9-$H$9)*-$H$17</f>
        <v>432474.24610558513</v>
      </c>
      <c r="E17" s="1">
        <f>E$9/($K$9-$J$9-$I$9-$H$9)*-$H$17</f>
        <v>0</v>
      </c>
      <c r="G17" s="1">
        <f>G$9/($K$9-$J$9-$I$9-$H$9)*-$H$17</f>
        <v>1619879.3114046331</v>
      </c>
      <c r="H17" s="1">
        <f>-H15</f>
        <v>-8074878.1577252746</v>
      </c>
      <c r="K17" s="1">
        <v>0</v>
      </c>
    </row>
    <row r="18" spans="1:11" x14ac:dyDescent="0.2">
      <c r="A18" t="s">
        <v>4</v>
      </c>
      <c r="B18" s="1">
        <f>+B15+B17</f>
        <v>31630780.969014052</v>
      </c>
      <c r="C18" s="1">
        <f>+C15+C17</f>
        <v>0</v>
      </c>
      <c r="D18" s="1">
        <f>+D15+D17</f>
        <v>2271389.3360961555</v>
      </c>
      <c r="E18" s="1">
        <f>+E15+E17</f>
        <v>0</v>
      </c>
      <c r="G18" s="1">
        <f>+G15+G17</f>
        <v>8507735.7248897925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42409906.030000001</v>
      </c>
    </row>
    <row r="20" spans="1:11" x14ac:dyDescent="0.2">
      <c r="A20" t="s">
        <v>7</v>
      </c>
      <c r="B20" s="1">
        <f>B$9/($K$9-$J$9-$I$9-$H$9-$G$9)*-$G$20</f>
        <v>7937731.50315635</v>
      </c>
      <c r="C20" s="1">
        <f>C$9/($K$9-$J$9-$I$9-$H$9-$G$9)*-$G$20</f>
        <v>0</v>
      </c>
      <c r="D20" s="1">
        <f>D$9/($K$9-$J$9-$I$9-$H$9-$G$9)*-$G$20</f>
        <v>570004.22173344251</v>
      </c>
      <c r="E20" s="1">
        <f>E$9/($K$9-$J$9-$I$9-$H$9-$G$9)*-$G$20</f>
        <v>0</v>
      </c>
      <c r="G20" s="1">
        <f>-G18</f>
        <v>-8507735.7248897925</v>
      </c>
      <c r="K20" s="1">
        <f>SUM(B20:J20)</f>
        <v>0</v>
      </c>
    </row>
    <row r="22" spans="1:11" x14ac:dyDescent="0.2">
      <c r="A22" t="s">
        <v>8</v>
      </c>
      <c r="B22" s="1">
        <f>+B20+B18</f>
        <v>39568512.472170405</v>
      </c>
      <c r="C22" s="1">
        <f t="shared" ref="C22:K22" si="3">+C20+C18</f>
        <v>0</v>
      </c>
      <c r="D22" s="1">
        <f t="shared" si="3"/>
        <v>2841393.557829598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42409906.030000001</v>
      </c>
    </row>
    <row r="27" spans="1:11" x14ac:dyDescent="0.2">
      <c r="A27" t="s">
        <v>9</v>
      </c>
      <c r="B27" s="1">
        <f>+B9</f>
        <v>18164250.5</v>
      </c>
    </row>
    <row r="28" spans="1:11" x14ac:dyDescent="0.2">
      <c r="A28" t="s">
        <v>10</v>
      </c>
      <c r="B28" s="1">
        <f>+B22-B27</f>
        <v>21404261.972170405</v>
      </c>
    </row>
    <row r="29" spans="1:11" x14ac:dyDescent="0.2">
      <c r="A29" s="28" t="s">
        <v>171</v>
      </c>
      <c r="B29" s="1">
        <v>2625</v>
      </c>
    </row>
    <row r="30" spans="1:11" x14ac:dyDescent="0.2">
      <c r="A30" t="s">
        <v>11</v>
      </c>
      <c r="B30" s="1">
        <f>+B28/B29</f>
        <v>8154.004560826821</v>
      </c>
    </row>
  </sheetData>
  <phoneticPr fontId="0" type="noConversion"/>
  <pageMargins left="0.51" right="0.55000000000000004" top="1" bottom="0.56000000000000005" header="0.5" footer="0.5"/>
  <pageSetup orientation="landscape" horizontalDpi="4294967294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42578125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26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Table'!B20</f>
        <v>16042886.699999999</v>
      </c>
      <c r="C9" s="1">
        <f>'Master Expend Table'!C20</f>
        <v>0</v>
      </c>
      <c r="D9" s="1">
        <f>'Master Expend Table'!D20</f>
        <v>2617857.91</v>
      </c>
      <c r="E9" s="1">
        <f>'Master Expend Table'!E20</f>
        <v>0</v>
      </c>
      <c r="G9" s="1">
        <f>'Master Expend Table'!G20</f>
        <v>2757757.57</v>
      </c>
      <c r="H9" s="1">
        <f>'Master Expend Table'!H20</f>
        <v>2910335.6</v>
      </c>
      <c r="I9" s="1">
        <f>'Master Expend Table'!I20</f>
        <v>5022704.5</v>
      </c>
      <c r="J9" s="1">
        <f>'Master Expend Table'!J20</f>
        <v>4006879.07</v>
      </c>
      <c r="K9" s="1">
        <f>SUM(B9:J9)</f>
        <v>33358421.350000001</v>
      </c>
    </row>
    <row r="11" spans="1:11" x14ac:dyDescent="0.2">
      <c r="A11" t="s">
        <v>3</v>
      </c>
      <c r="B11" s="1">
        <f>(B9/($K9-$J9))*-$J$11</f>
        <v>2190069.1393791852</v>
      </c>
      <c r="C11" s="1">
        <f t="shared" ref="C11:I11" si="0">(C9/($K9-$J9))*-$J$11</f>
        <v>0</v>
      </c>
      <c r="D11" s="1">
        <f t="shared" si="0"/>
        <v>357372.70524828258</v>
      </c>
      <c r="E11" s="1">
        <f t="shared" si="0"/>
        <v>0</v>
      </c>
      <c r="G11" s="1">
        <f t="shared" si="0"/>
        <v>376470.88462865801</v>
      </c>
      <c r="H11" s="1">
        <f t="shared" si="0"/>
        <v>397299.8315070445</v>
      </c>
      <c r="I11" s="1">
        <f t="shared" si="0"/>
        <v>685666.50923682947</v>
      </c>
      <c r="J11" s="1">
        <f>-J9</f>
        <v>-4006879.07</v>
      </c>
      <c r="K11" s="1">
        <v>0</v>
      </c>
    </row>
    <row r="12" spans="1:11" x14ac:dyDescent="0.2">
      <c r="A12" t="s">
        <v>4</v>
      </c>
      <c r="B12" s="1">
        <f>+B9+B11</f>
        <v>18232955.839379184</v>
      </c>
      <c r="C12" s="1">
        <f t="shared" ref="C12:J12" si="1">+C9+C11</f>
        <v>0</v>
      </c>
      <c r="D12" s="1">
        <f t="shared" si="1"/>
        <v>2975230.6152482829</v>
      </c>
      <c r="E12" s="1">
        <f t="shared" si="1"/>
        <v>0</v>
      </c>
      <c r="G12" s="1">
        <f t="shared" si="1"/>
        <v>3134228.454628658</v>
      </c>
      <c r="H12" s="1">
        <f t="shared" si="1"/>
        <v>3307635.4315070445</v>
      </c>
      <c r="I12" s="1">
        <f t="shared" si="1"/>
        <v>5708371.0092368294</v>
      </c>
      <c r="J12" s="1">
        <f t="shared" si="1"/>
        <v>0</v>
      </c>
      <c r="K12" s="1">
        <f>SUM(B12:J12)</f>
        <v>33358421.349999994</v>
      </c>
    </row>
    <row r="14" spans="1:11" x14ac:dyDescent="0.2">
      <c r="A14" t="s">
        <v>5</v>
      </c>
      <c r="B14" s="1">
        <f>B$9/($K$9-$J$9-$I$9)*-I14</f>
        <v>3764205.6793208267</v>
      </c>
      <c r="C14" s="1">
        <f t="shared" ref="C14:H14" si="2">C$9/($K$9-$J$9-$I$9)*-$I$14</f>
        <v>0</v>
      </c>
      <c r="D14" s="1">
        <f t="shared" si="2"/>
        <v>614238.30989699322</v>
      </c>
      <c r="E14" s="1">
        <f t="shared" si="2"/>
        <v>0</v>
      </c>
      <c r="G14" s="1">
        <f t="shared" si="2"/>
        <v>647063.51801287744</v>
      </c>
      <c r="H14" s="1">
        <f t="shared" si="2"/>
        <v>682863.50200613134</v>
      </c>
      <c r="I14" s="1">
        <f>-I12</f>
        <v>-5708371.0092368294</v>
      </c>
      <c r="K14" s="1">
        <v>0</v>
      </c>
    </row>
    <row r="15" spans="1:11" x14ac:dyDescent="0.2">
      <c r="A15" t="s">
        <v>4</v>
      </c>
      <c r="B15" s="1">
        <f>+B12+B14</f>
        <v>21997161.518700011</v>
      </c>
      <c r="C15" s="1">
        <f>+C12+C14</f>
        <v>0</v>
      </c>
      <c r="D15" s="1">
        <f>+D12+D14</f>
        <v>3589468.9251452759</v>
      </c>
      <c r="E15" s="1">
        <f>+E12+E14</f>
        <v>0</v>
      </c>
      <c r="G15" s="1">
        <f>+G12+G14</f>
        <v>3781291.9726415356</v>
      </c>
      <c r="H15" s="1">
        <f>+H12+H14</f>
        <v>3990498.9335131757</v>
      </c>
      <c r="I15" s="1">
        <f>+I12+I14</f>
        <v>0</v>
      </c>
      <c r="J15" s="1">
        <f>+J12+J14</f>
        <v>0</v>
      </c>
      <c r="K15" s="1">
        <f>SUM(B15:J15)</f>
        <v>33358421.349999998</v>
      </c>
    </row>
    <row r="17" spans="1:11" x14ac:dyDescent="0.2">
      <c r="A17" t="s">
        <v>6</v>
      </c>
      <c r="B17" s="1">
        <f>B$9/($K$9-$J$9-$I$9-$H$9)*-$H$17</f>
        <v>2988963.5479086852</v>
      </c>
      <c r="C17" s="1">
        <f>C$9/($K$9-$J$9-$I$9-$H$9)*-$H$17</f>
        <v>0</v>
      </c>
      <c r="D17" s="1">
        <f>D$9/($K$9-$J$9-$I$9-$H$9)*-$H$17</f>
        <v>487735.28186759655</v>
      </c>
      <c r="E17" s="1">
        <f>E$9/($K$9-$J$9-$I$9-$H$9)*-$H$17</f>
        <v>0</v>
      </c>
      <c r="G17" s="1">
        <f>G$9/($K$9-$J$9-$I$9-$H$9)*-$H$17</f>
        <v>513800.10373689386</v>
      </c>
      <c r="H17" s="1">
        <f>-H15</f>
        <v>-3990498.9335131757</v>
      </c>
      <c r="K17" s="1">
        <v>0</v>
      </c>
    </row>
    <row r="18" spans="1:11" x14ac:dyDescent="0.2">
      <c r="A18" t="s">
        <v>4</v>
      </c>
      <c r="B18" s="1">
        <f>+B15+B17</f>
        <v>24986125.066608697</v>
      </c>
      <c r="C18" s="1">
        <f>+C15+C17</f>
        <v>0</v>
      </c>
      <c r="D18" s="1">
        <f>+D15+D17</f>
        <v>4077204.2070128722</v>
      </c>
      <c r="E18" s="1">
        <f>+E15+E17</f>
        <v>0</v>
      </c>
      <c r="G18" s="1">
        <f>+G15+G17</f>
        <v>4295092.0763784293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33358421.350000001</v>
      </c>
    </row>
    <row r="20" spans="1:11" x14ac:dyDescent="0.2">
      <c r="A20" t="s">
        <v>7</v>
      </c>
      <c r="B20" s="1">
        <f>B$9/($K$9-$J$9-$I$9-$H$9-$G$9)*-$G$20</f>
        <v>3692546.9474825468</v>
      </c>
      <c r="C20" s="1">
        <f>C$9/($K$9-$J$9-$I$9-$H$9-$G$9)*-$G$20</f>
        <v>0</v>
      </c>
      <c r="D20" s="1">
        <f>D$9/($K$9-$J$9-$I$9-$H$9-$G$9)*-$G$20</f>
        <v>602545.12889588263</v>
      </c>
      <c r="E20" s="1">
        <f>E$9/($K$9-$J$9-$I$9-$H$9-$G$9)*-$G$20</f>
        <v>0</v>
      </c>
      <c r="G20" s="1">
        <f>-G18</f>
        <v>-4295092.0763784293</v>
      </c>
      <c r="K20" s="1">
        <f>SUM(B20:J20)</f>
        <v>0</v>
      </c>
    </row>
    <row r="22" spans="1:11" x14ac:dyDescent="0.2">
      <c r="A22" t="s">
        <v>8</v>
      </c>
      <c r="B22" s="1">
        <f>+B20+B18</f>
        <v>28678672.014091246</v>
      </c>
      <c r="C22" s="1">
        <f t="shared" ref="C22:K22" si="3">+C20+C18</f>
        <v>0</v>
      </c>
      <c r="D22" s="1">
        <f t="shared" si="3"/>
        <v>4679749.3359087547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33358421.350000001</v>
      </c>
    </row>
    <row r="27" spans="1:11" x14ac:dyDescent="0.2">
      <c r="A27" t="s">
        <v>9</v>
      </c>
      <c r="B27" s="1">
        <f>+B9</f>
        <v>16042886.699999999</v>
      </c>
    </row>
    <row r="28" spans="1:11" x14ac:dyDescent="0.2">
      <c r="A28" t="s">
        <v>10</v>
      </c>
      <c r="B28" s="1">
        <f>+B22-B27</f>
        <v>12635785.314091247</v>
      </c>
    </row>
    <row r="29" spans="1:11" x14ac:dyDescent="0.2">
      <c r="A29" s="28" t="s">
        <v>171</v>
      </c>
      <c r="B29" s="1">
        <v>2551</v>
      </c>
    </row>
    <row r="30" spans="1:11" x14ac:dyDescent="0.2">
      <c r="A30" t="s">
        <v>11</v>
      </c>
      <c r="B30" s="1">
        <f>+B28/B29</f>
        <v>4953.2674692635228</v>
      </c>
    </row>
  </sheetData>
  <phoneticPr fontId="0" type="noConversion"/>
  <pageMargins left="0.49" right="0.55000000000000004" top="1" bottom="0.51" header="0.5" footer="0.5"/>
  <pageSetup orientation="landscape" horizontalDpi="4294967294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.140625" style="1" customWidth="1"/>
    <col min="8" max="10" width="10.28515625" style="1" customWidth="1"/>
    <col min="11" max="11" width="13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52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Table'!B21</f>
        <v>30875133.510000002</v>
      </c>
      <c r="C9" s="1">
        <f>'Master Expend Table'!C21</f>
        <v>345751.03999999998</v>
      </c>
      <c r="D9" s="1">
        <f>'Master Expend Table'!D21</f>
        <v>21516.9</v>
      </c>
      <c r="E9" s="1">
        <f>'Master Expend Table'!E21</f>
        <v>0</v>
      </c>
      <c r="G9" s="1">
        <f>'Master Expend Table'!G21</f>
        <v>22485510.079999998</v>
      </c>
      <c r="H9" s="1">
        <f>'Master Expend Table'!H21</f>
        <v>5381794.4100000001</v>
      </c>
      <c r="I9" s="1">
        <f>'Master Expend Table'!I21</f>
        <v>16896290.670000002</v>
      </c>
      <c r="J9" s="1">
        <f>'Master Expend Table'!J21</f>
        <v>7572280.4199999999</v>
      </c>
      <c r="K9" s="1">
        <f>SUM(B9:J9)</f>
        <v>83578277.030000001</v>
      </c>
    </row>
    <row r="11" spans="1:11" x14ac:dyDescent="0.2">
      <c r="A11" t="s">
        <v>3</v>
      </c>
      <c r="B11" s="1">
        <f>(B9/($K9-$J9))*-$J$11</f>
        <v>3076009.5172793088</v>
      </c>
      <c r="C11" s="1">
        <f t="shared" ref="C11:I11" si="0">(C9/($K9-$J9))*-$J$11</f>
        <v>34446.279861583629</v>
      </c>
      <c r="D11" s="1">
        <f t="shared" si="0"/>
        <v>2143.6729710305685</v>
      </c>
      <c r="E11" s="1">
        <f t="shared" si="0"/>
        <v>0</v>
      </c>
      <c r="G11" s="1">
        <f t="shared" si="0"/>
        <v>2240173.0824761647</v>
      </c>
      <c r="H11" s="1">
        <f t="shared" si="0"/>
        <v>536174.22641553404</v>
      </c>
      <c r="I11" s="1">
        <f t="shared" si="0"/>
        <v>1683333.6409963784</v>
      </c>
      <c r="J11" s="1">
        <f>-J9</f>
        <v>-7572280.4199999999</v>
      </c>
      <c r="K11" s="1">
        <v>0</v>
      </c>
    </row>
    <row r="12" spans="1:11" x14ac:dyDescent="0.2">
      <c r="A12" t="s">
        <v>4</v>
      </c>
      <c r="B12" s="1">
        <f>+B9+B11</f>
        <v>33951143.02727931</v>
      </c>
      <c r="C12" s="1">
        <f t="shared" ref="C12:J12" si="1">+C9+C11</f>
        <v>380197.31986158359</v>
      </c>
      <c r="D12" s="1">
        <f t="shared" si="1"/>
        <v>23660.572971030571</v>
      </c>
      <c r="E12" s="1">
        <f t="shared" si="1"/>
        <v>0</v>
      </c>
      <c r="G12" s="1">
        <f t="shared" si="1"/>
        <v>24725683.162476163</v>
      </c>
      <c r="H12" s="1">
        <f t="shared" si="1"/>
        <v>5917968.6364155337</v>
      </c>
      <c r="I12" s="1">
        <f t="shared" si="1"/>
        <v>18579624.31099638</v>
      </c>
      <c r="J12" s="1">
        <f t="shared" si="1"/>
        <v>0</v>
      </c>
      <c r="K12" s="1">
        <f>SUM(B12:J12)</f>
        <v>83578277.030000001</v>
      </c>
    </row>
    <row r="14" spans="1:11" x14ac:dyDescent="0.2">
      <c r="A14" t="s">
        <v>5</v>
      </c>
      <c r="B14" s="1">
        <f>B$9/($K$9-$J$9-$I$9)*-I14</f>
        <v>9704808.5766141955</v>
      </c>
      <c r="C14" s="1">
        <f t="shared" ref="C14:H14" si="2">C$9/($K$9-$J$9-$I$9)*-$I$14</f>
        <v>108677.99672116389</v>
      </c>
      <c r="D14" s="1">
        <f t="shared" si="2"/>
        <v>6763.2872128153585</v>
      </c>
      <c r="E14" s="1">
        <f t="shared" si="2"/>
        <v>0</v>
      </c>
      <c r="G14" s="1">
        <f t="shared" si="2"/>
        <v>7067745.0189244188</v>
      </c>
      <c r="H14" s="1">
        <f t="shared" si="2"/>
        <v>1691629.4315237871</v>
      </c>
      <c r="I14" s="1">
        <f>-I12</f>
        <v>-18579624.31099638</v>
      </c>
      <c r="K14" s="1">
        <v>0</v>
      </c>
    </row>
    <row r="15" spans="1:11" x14ac:dyDescent="0.2">
      <c r="A15" t="s">
        <v>4</v>
      </c>
      <c r="B15" s="1">
        <f>+B12+B14</f>
        <v>43655951.603893504</v>
      </c>
      <c r="C15" s="1">
        <f>+C12+C14</f>
        <v>488875.3165827475</v>
      </c>
      <c r="D15" s="1">
        <f>+D12+D14</f>
        <v>30423.860183845929</v>
      </c>
      <c r="E15" s="1">
        <f>+E12+E14</f>
        <v>0</v>
      </c>
      <c r="G15" s="1">
        <f>+G12+G14</f>
        <v>31793428.181400582</v>
      </c>
      <c r="H15" s="1">
        <f>+H12+H14</f>
        <v>7609598.0679393206</v>
      </c>
      <c r="I15" s="1">
        <f>+I12+I14</f>
        <v>0</v>
      </c>
      <c r="J15" s="1">
        <f>+J12+J14</f>
        <v>0</v>
      </c>
      <c r="K15" s="1">
        <f>SUM(B15:J15)</f>
        <v>83578277.030000001</v>
      </c>
    </row>
    <row r="17" spans="1:11" x14ac:dyDescent="0.2">
      <c r="A17" t="s">
        <v>6</v>
      </c>
      <c r="B17" s="1">
        <f>B$9/($K$9-$J$9-$I$9-$H$9)*-$H$17</f>
        <v>4372910.6457800288</v>
      </c>
      <c r="C17" s="1">
        <f>C$9/($K$9-$J$9-$I$9-$H$9)*-$H$17</f>
        <v>48969.453139881065</v>
      </c>
      <c r="D17" s="1">
        <f>D$9/($K$9-$J$9-$I$9-$H$9)*-$H$17</f>
        <v>3047.484184763427</v>
      </c>
      <c r="E17" s="1">
        <f>E$9/($K$9-$J$9-$I$9-$H$9)*-$H$17</f>
        <v>0</v>
      </c>
      <c r="G17" s="1">
        <f>G$9/($K$9-$J$9-$I$9-$H$9)*-$H$17</f>
        <v>3184670.4848346468</v>
      </c>
      <c r="H17" s="1">
        <f>-H15</f>
        <v>-7609598.0679393206</v>
      </c>
      <c r="K17" s="1">
        <v>0</v>
      </c>
    </row>
    <row r="18" spans="1:11" x14ac:dyDescent="0.2">
      <c r="A18" t="s">
        <v>4</v>
      </c>
      <c r="B18" s="1">
        <f>+B15+B17</f>
        <v>48028862.24967353</v>
      </c>
      <c r="C18" s="1">
        <f>+C15+C17</f>
        <v>537844.76972262852</v>
      </c>
      <c r="D18" s="1">
        <f>+D15+D17</f>
        <v>33471.344368609352</v>
      </c>
      <c r="E18" s="1">
        <f>+E15+E17</f>
        <v>0</v>
      </c>
      <c r="G18" s="1">
        <f>+G15+G17</f>
        <v>34978098.666235231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83578277.030000001</v>
      </c>
    </row>
    <row r="20" spans="1:11" x14ac:dyDescent="0.2">
      <c r="A20" t="s">
        <v>7</v>
      </c>
      <c r="B20" s="1">
        <f>B$9/($K$9-$J$9-$I$9-$H$9-$G$9)*-$G$20</f>
        <v>34566915.98993475</v>
      </c>
      <c r="C20" s="1">
        <f>C$9/($K$9-$J$9-$I$9-$H$9-$G$9)*-$G$20</f>
        <v>387092.97076372604</v>
      </c>
      <c r="D20" s="1">
        <f>D$9/($K$9-$J$9-$I$9-$H$9-$G$9)*-$G$20</f>
        <v>24089.705536752743</v>
      </c>
      <c r="E20" s="1">
        <f>E$9/($K$9-$J$9-$I$9-$H$9-$G$9)*-$G$20</f>
        <v>0</v>
      </c>
      <c r="G20" s="1">
        <f>-G18</f>
        <v>-34978098.666235231</v>
      </c>
      <c r="K20" s="1">
        <f>SUM(B20:J20)</f>
        <v>0</v>
      </c>
    </row>
    <row r="22" spans="1:11" x14ac:dyDescent="0.2">
      <c r="A22" t="s">
        <v>8</v>
      </c>
      <c r="B22" s="1">
        <f>+B20+B18</f>
        <v>82595778.239608288</v>
      </c>
      <c r="C22" s="1">
        <f t="shared" ref="C22:K22" si="3">+C20+C18</f>
        <v>924937.74048635457</v>
      </c>
      <c r="D22" s="1">
        <f t="shared" si="3"/>
        <v>57561.049905362095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83578277.030000001</v>
      </c>
    </row>
    <row r="27" spans="1:11" x14ac:dyDescent="0.2">
      <c r="A27" t="s">
        <v>9</v>
      </c>
      <c r="B27" s="1">
        <f>+B9</f>
        <v>30875133.510000002</v>
      </c>
    </row>
    <row r="28" spans="1:11" x14ac:dyDescent="0.2">
      <c r="A28" t="s">
        <v>10</v>
      </c>
      <c r="B28" s="1">
        <f>+B22-B27</f>
        <v>51720644.729608282</v>
      </c>
    </row>
    <row r="29" spans="1:11" x14ac:dyDescent="0.2">
      <c r="A29" s="28" t="s">
        <v>171</v>
      </c>
      <c r="B29" s="1">
        <v>5283</v>
      </c>
    </row>
    <row r="30" spans="1:11" x14ac:dyDescent="0.2">
      <c r="A30" t="s">
        <v>11</v>
      </c>
      <c r="B30" s="1">
        <f>+B28/B29</f>
        <v>9790.0141452978005</v>
      </c>
    </row>
  </sheetData>
  <phoneticPr fontId="0" type="noConversion"/>
  <pageMargins left="0.63" right="0.55000000000000004" top="1" bottom="0.55000000000000004" header="0.5" footer="0.5"/>
  <pageSetup scale="10" orientation="landscape" horizontalDpi="4294967294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4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100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Table'!B22</f>
        <v>19524919.120000001</v>
      </c>
      <c r="C9" s="1">
        <f>'Master Expend Table'!C22</f>
        <v>0</v>
      </c>
      <c r="D9" s="1">
        <f>'Master Expend Table'!D22</f>
        <v>991114.15</v>
      </c>
      <c r="E9" s="1">
        <f>'Master Expend Table'!E22</f>
        <v>0</v>
      </c>
      <c r="G9" s="1">
        <f>'Master Expend Table'!G22</f>
        <v>7420021.2999999998</v>
      </c>
      <c r="H9" s="1">
        <f>'Master Expend Table'!H22</f>
        <v>6298328.96</v>
      </c>
      <c r="I9" s="1">
        <f>'Master Expend Table'!I22</f>
        <v>7981285.7999999998</v>
      </c>
      <c r="J9" s="1">
        <f>'Master Expend Table'!J22</f>
        <v>6448637.75</v>
      </c>
      <c r="K9" s="1">
        <f>SUM(B9:J9)</f>
        <v>48664307.079999998</v>
      </c>
    </row>
    <row r="11" spans="1:11" x14ac:dyDescent="0.2">
      <c r="A11" t="s">
        <v>3</v>
      </c>
      <c r="B11" s="1">
        <f>(B9/($K9-$J9))*-$J$11</f>
        <v>2982521.2415488851</v>
      </c>
      <c r="C11" s="1">
        <f t="shared" ref="C11:I11" si="0">(C9/($K9-$J9))*-$J$11</f>
        <v>0</v>
      </c>
      <c r="D11" s="1">
        <f t="shared" si="0"/>
        <v>151397.24712850273</v>
      </c>
      <c r="E11" s="1">
        <f t="shared" si="0"/>
        <v>0</v>
      </c>
      <c r="G11" s="1">
        <f t="shared" si="0"/>
        <v>1133442.3975834206</v>
      </c>
      <c r="H11" s="1">
        <f t="shared" si="0"/>
        <v>962098.73106314288</v>
      </c>
      <c r="I11" s="1">
        <f t="shared" si="0"/>
        <v>1219178.1326760489</v>
      </c>
      <c r="J11" s="1">
        <f>-J9</f>
        <v>-6448637.75</v>
      </c>
      <c r="K11" s="1">
        <v>0</v>
      </c>
    </row>
    <row r="12" spans="1:11" x14ac:dyDescent="0.2">
      <c r="A12" t="s">
        <v>4</v>
      </c>
      <c r="B12" s="1">
        <f>+B9+B11</f>
        <v>22507440.361548886</v>
      </c>
      <c r="C12" s="1">
        <f t="shared" ref="C12:J12" si="1">+C9+C11</f>
        <v>0</v>
      </c>
      <c r="D12" s="1">
        <f t="shared" si="1"/>
        <v>1142511.3971285028</v>
      </c>
      <c r="E12" s="1">
        <f t="shared" si="1"/>
        <v>0</v>
      </c>
      <c r="G12" s="1">
        <f t="shared" si="1"/>
        <v>8553463.6975834202</v>
      </c>
      <c r="H12" s="1">
        <f t="shared" si="1"/>
        <v>7260427.6910631433</v>
      </c>
      <c r="I12" s="1">
        <f t="shared" si="1"/>
        <v>9200463.9326760489</v>
      </c>
      <c r="J12" s="1">
        <f t="shared" si="1"/>
        <v>0</v>
      </c>
      <c r="K12" s="1">
        <f>SUM(B12:J12)</f>
        <v>48664307.079999998</v>
      </c>
    </row>
    <row r="14" spans="1:11" x14ac:dyDescent="0.2">
      <c r="A14" t="s">
        <v>5</v>
      </c>
      <c r="B14" s="1">
        <f>B$9/($K$9-$J$9-$I$9)*-I14</f>
        <v>5247306.8193139154</v>
      </c>
      <c r="C14" s="1">
        <f t="shared" ref="C14:H14" si="2">C$9/($K$9-$J$9-$I$9)*-$I$14</f>
        <v>0</v>
      </c>
      <c r="D14" s="1">
        <f t="shared" si="2"/>
        <v>266361.1565328479</v>
      </c>
      <c r="E14" s="1">
        <f t="shared" si="2"/>
        <v>0</v>
      </c>
      <c r="G14" s="1">
        <f t="shared" si="2"/>
        <v>1994124.9501546975</v>
      </c>
      <c r="H14" s="1">
        <f t="shared" si="2"/>
        <v>1692671.0066745882</v>
      </c>
      <c r="I14" s="1">
        <f>-I12</f>
        <v>-9200463.9326760489</v>
      </c>
      <c r="K14" s="1">
        <v>0</v>
      </c>
    </row>
    <row r="15" spans="1:11" x14ac:dyDescent="0.2">
      <c r="A15" t="s">
        <v>4</v>
      </c>
      <c r="B15" s="1">
        <f>+B12+B14</f>
        <v>27754747.180862799</v>
      </c>
      <c r="C15" s="1">
        <f>+C12+C14</f>
        <v>0</v>
      </c>
      <c r="D15" s="1">
        <f>+D12+D14</f>
        <v>1408872.5536613506</v>
      </c>
      <c r="E15" s="1">
        <f>+E12+E14</f>
        <v>0</v>
      </c>
      <c r="G15" s="1">
        <f>+G12+G14</f>
        <v>10547588.647738118</v>
      </c>
      <c r="H15" s="1">
        <f>+H12+H14</f>
        <v>8953098.697737731</v>
      </c>
      <c r="I15" s="1">
        <f>+I12+I14</f>
        <v>0</v>
      </c>
      <c r="J15" s="1">
        <f>+J12+J14</f>
        <v>0</v>
      </c>
      <c r="K15" s="1">
        <f>SUM(B15:J15)</f>
        <v>48664307.079999998</v>
      </c>
    </row>
    <row r="17" spans="1:11" x14ac:dyDescent="0.2">
      <c r="A17" t="s">
        <v>6</v>
      </c>
      <c r="B17" s="1">
        <f>B$9/($K$9-$J$9-$I$9-$H$9)*-$H$17</f>
        <v>6257452.2650893619</v>
      </c>
      <c r="C17" s="1">
        <f>C$9/($K$9-$J$9-$I$9-$H$9)*-$H$17</f>
        <v>0</v>
      </c>
      <c r="D17" s="1">
        <f>D$9/($K$9-$J$9-$I$9-$H$9)*-$H$17</f>
        <v>317637.65292768175</v>
      </c>
      <c r="E17" s="1">
        <f>E$9/($K$9-$J$9-$I$9-$H$9)*-$H$17</f>
        <v>0</v>
      </c>
      <c r="G17" s="1">
        <f>G$9/($K$9-$J$9-$I$9-$H$9)*-$H$17</f>
        <v>2378008.7797206873</v>
      </c>
      <c r="H17" s="1">
        <f>-H15</f>
        <v>-8953098.697737731</v>
      </c>
      <c r="K17" s="1">
        <v>0</v>
      </c>
    </row>
    <row r="18" spans="1:11" x14ac:dyDescent="0.2">
      <c r="A18" t="s">
        <v>4</v>
      </c>
      <c r="B18" s="1">
        <f>+B15+B17</f>
        <v>34012199.445952162</v>
      </c>
      <c r="C18" s="1">
        <f>+C15+C17</f>
        <v>0</v>
      </c>
      <c r="D18" s="1">
        <f>+D15+D17</f>
        <v>1726510.2065890324</v>
      </c>
      <c r="E18" s="1">
        <f>+E15+E17</f>
        <v>0</v>
      </c>
      <c r="G18" s="1">
        <f>+G15+G17</f>
        <v>12925597.427458804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48664307.079999998</v>
      </c>
    </row>
    <row r="20" spans="1:11" x14ac:dyDescent="0.2">
      <c r="A20" t="s">
        <v>7</v>
      </c>
      <c r="B20" s="1">
        <f>B$9/($K$9-$J$9-$I$9-$H$9-$G$9)*-$G$20</f>
        <v>12301171.528993784</v>
      </c>
      <c r="C20" s="1">
        <f>C$9/($K$9-$J$9-$I$9-$H$9-$G$9)*-$G$20</f>
        <v>0</v>
      </c>
      <c r="D20" s="1">
        <f>D$9/($K$9-$J$9-$I$9-$H$9-$G$9)*-$G$20</f>
        <v>624425.89846502128</v>
      </c>
      <c r="E20" s="1">
        <f>E$9/($K$9-$J$9-$I$9-$H$9-$G$9)*-$G$20</f>
        <v>0</v>
      </c>
      <c r="G20" s="1">
        <f>-G18</f>
        <v>-12925597.427458804</v>
      </c>
      <c r="K20" s="1">
        <f>SUM(B20:J20)</f>
        <v>0</v>
      </c>
    </row>
    <row r="22" spans="1:11" x14ac:dyDescent="0.2">
      <c r="A22" t="s">
        <v>8</v>
      </c>
      <c r="B22" s="1">
        <f>+B20+B18</f>
        <v>46313370.974945948</v>
      </c>
      <c r="C22" s="1">
        <f t="shared" ref="C22:K22" si="3">+C20+C18</f>
        <v>0</v>
      </c>
      <c r="D22" s="1">
        <f t="shared" si="3"/>
        <v>2350936.1050540535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48664307.079999998</v>
      </c>
    </row>
    <row r="27" spans="1:11" x14ac:dyDescent="0.2">
      <c r="A27" t="s">
        <v>9</v>
      </c>
      <c r="B27" s="1">
        <f>+B9</f>
        <v>19524919.120000001</v>
      </c>
    </row>
    <row r="28" spans="1:11" x14ac:dyDescent="0.2">
      <c r="A28" t="s">
        <v>10</v>
      </c>
      <c r="B28" s="1">
        <f>+B22-B27</f>
        <v>26788451.854945946</v>
      </c>
    </row>
    <row r="29" spans="1:11" x14ac:dyDescent="0.2">
      <c r="A29" s="28" t="s">
        <v>171</v>
      </c>
      <c r="B29" s="1">
        <v>3819</v>
      </c>
    </row>
    <row r="30" spans="1:11" x14ac:dyDescent="0.2">
      <c r="A30" t="s">
        <v>11</v>
      </c>
      <c r="B30" s="1">
        <f>+B28/B29</f>
        <v>7014.5199934396296</v>
      </c>
    </row>
  </sheetData>
  <phoneticPr fontId="0" type="noConversion"/>
  <pageMargins left="0.59" right="0.55000000000000004" top="1" bottom="0.56000000000000005" header="0.5" footer="0.5"/>
  <pageSetup scale="10" orientation="landscape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30"/>
  <sheetViews>
    <sheetView zoomScale="75" workbookViewId="0">
      <selection activeCell="A29" activeCellId="1" sqref="A1 A29"/>
    </sheetView>
  </sheetViews>
  <sheetFormatPr defaultRowHeight="12.75" x14ac:dyDescent="0.2"/>
  <cols>
    <col min="1" max="1" width="24.5703125" customWidth="1"/>
    <col min="2" max="2" width="14.28515625" style="1" customWidth="1"/>
    <col min="3" max="3" width="11.28515625" style="1" customWidth="1"/>
    <col min="4" max="4" width="11" style="1" customWidth="1"/>
    <col min="5" max="5" width="11.140625" style="1" customWidth="1"/>
    <col min="6" max="6" width="2.7109375" style="3" customWidth="1"/>
    <col min="7" max="7" width="13.5703125" style="1" bestFit="1" customWidth="1"/>
    <col min="8" max="9" width="13.28515625" style="1" bestFit="1" customWidth="1"/>
    <col min="10" max="10" width="12.42578125" style="1" customWidth="1"/>
    <col min="11" max="11" width="13" style="1" customWidth="1"/>
  </cols>
  <sheetData>
    <row r="1" spans="1:11" ht="15.75" x14ac:dyDescent="0.25">
      <c r="A1" s="5" t="s">
        <v>170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+'Master Expend Table'!B48</f>
        <v>689112121.24000013</v>
      </c>
      <c r="C9" s="1">
        <f>+'Master Expend Table'!C48</f>
        <v>3315424.7500000005</v>
      </c>
      <c r="D9" s="1">
        <f>+'Master Expend Table'!D48</f>
        <v>28636721.609999999</v>
      </c>
      <c r="E9" s="1">
        <f>+'Master Expend Table'!E48</f>
        <v>38644272.749999993</v>
      </c>
      <c r="G9" s="1">
        <f>+'Master Expend Table'!G48</f>
        <v>236203591.19999993</v>
      </c>
      <c r="H9" s="1">
        <f>+'Master Expend Table'!H48</f>
        <v>173472891.52999991</v>
      </c>
      <c r="I9" s="1">
        <f>+'Master Expend Table'!I48</f>
        <v>261599948.73000002</v>
      </c>
      <c r="J9" s="1">
        <f>+'Master Expend Table'!J48</f>
        <v>167127225.79000005</v>
      </c>
      <c r="K9" s="1">
        <f>SUM(B9:J9)</f>
        <v>1598112197.5999999</v>
      </c>
    </row>
    <row r="11" spans="1:11" x14ac:dyDescent="0.2">
      <c r="A11" t="s">
        <v>3</v>
      </c>
      <c r="B11" s="1">
        <f>(B9/($K9-$J9))*-$J$11</f>
        <v>80482604.185164765</v>
      </c>
      <c r="C11" s="1">
        <f t="shared" ref="C11:I11" si="0">(C9/($K9-$J9))*-$J$11</f>
        <v>387214.22775121586</v>
      </c>
      <c r="D11" s="1">
        <f t="shared" si="0"/>
        <v>3344532.5651088008</v>
      </c>
      <c r="E11" s="1">
        <f t="shared" si="0"/>
        <v>4513331.8830109481</v>
      </c>
      <c r="G11" s="1">
        <f t="shared" si="0"/>
        <v>27586628.578607265</v>
      </c>
      <c r="H11" s="1">
        <f t="shared" si="0"/>
        <v>20260200.968083907</v>
      </c>
      <c r="I11" s="1">
        <f t="shared" si="0"/>
        <v>30552713.382273149</v>
      </c>
      <c r="J11" s="1">
        <f>-J9</f>
        <v>-167127225.79000005</v>
      </c>
      <c r="K11" s="1">
        <v>0</v>
      </c>
    </row>
    <row r="12" spans="1:11" x14ac:dyDescent="0.2">
      <c r="A12" t="s">
        <v>4</v>
      </c>
      <c r="B12" s="1">
        <f>+B9+B11</f>
        <v>769594725.42516494</v>
      </c>
      <c r="C12" s="1">
        <f t="shared" ref="C12:J12" si="1">+C9+C11</f>
        <v>3702638.9777512164</v>
      </c>
      <c r="D12" s="1">
        <f t="shared" si="1"/>
        <v>31981254.175108802</v>
      </c>
      <c r="E12" s="1">
        <f t="shared" si="1"/>
        <v>43157604.633010939</v>
      </c>
      <c r="G12" s="1">
        <f t="shared" si="1"/>
        <v>263790219.77860719</v>
      </c>
      <c r="H12" s="1">
        <f t="shared" si="1"/>
        <v>193733092.49808383</v>
      </c>
      <c r="I12" s="1">
        <f t="shared" si="1"/>
        <v>292152662.11227316</v>
      </c>
      <c r="J12" s="1">
        <f t="shared" si="1"/>
        <v>0</v>
      </c>
      <c r="K12" s="1">
        <f>SUM(B12:J12)</f>
        <v>1598112197.6000001</v>
      </c>
    </row>
    <row r="14" spans="1:11" x14ac:dyDescent="0.2">
      <c r="A14" t="s">
        <v>5</v>
      </c>
      <c r="B14" s="1">
        <f>B$9/($K$9-$J$9-$I$9)*-I14</f>
        <v>172163946.63909465</v>
      </c>
      <c r="C14" s="1">
        <f t="shared" ref="C14:H14" si="2">C$9/($K$9-$J$9-$I$9)*-$I$14</f>
        <v>828307.31335538346</v>
      </c>
      <c r="D14" s="1">
        <f t="shared" si="2"/>
        <v>7154439.5450643683</v>
      </c>
      <c r="E14" s="1">
        <f t="shared" si="2"/>
        <v>9654670.5631382968</v>
      </c>
      <c r="G14" s="1">
        <f t="shared" si="2"/>
        <v>59011793.898131818</v>
      </c>
      <c r="H14" s="1">
        <f t="shared" si="2"/>
        <v>43339504.153488651</v>
      </c>
      <c r="I14" s="1">
        <f>-I12</f>
        <v>-292152662.11227316</v>
      </c>
      <c r="K14" s="1">
        <v>0</v>
      </c>
    </row>
    <row r="15" spans="1:11" x14ac:dyDescent="0.2">
      <c r="A15" t="s">
        <v>4</v>
      </c>
      <c r="B15" s="1">
        <f>+B12+B14</f>
        <v>941758672.06425953</v>
      </c>
      <c r="C15" s="1">
        <f>+C12+C14</f>
        <v>4530946.2911066003</v>
      </c>
      <c r="D15" s="1">
        <f>+D12+D14</f>
        <v>39135693.720173173</v>
      </c>
      <c r="E15" s="1">
        <f>+E12+E14</f>
        <v>52812275.196149237</v>
      </c>
      <c r="G15" s="1">
        <f>+G12+G14</f>
        <v>322802013.67673898</v>
      </c>
      <c r="H15" s="1">
        <f>+H12+H14</f>
        <v>237072596.65157247</v>
      </c>
      <c r="I15" s="1">
        <f>+I12+I14</f>
        <v>0</v>
      </c>
      <c r="J15" s="1">
        <f>+J12+J14</f>
        <v>0</v>
      </c>
      <c r="K15" s="1">
        <f>SUM(B15:J15)</f>
        <v>1598112197.5999999</v>
      </c>
    </row>
    <row r="17" spans="1:11" x14ac:dyDescent="0.2">
      <c r="A17" t="s">
        <v>6</v>
      </c>
      <c r="B17" s="1">
        <f>B$9/($K$9-$J$9-$I$9-$H$9)*-$H$17</f>
        <v>164040174.62080494</v>
      </c>
      <c r="C17" s="1">
        <f>C$9/($K$9-$J$9-$I$9-$H$9)*-$H$17</f>
        <v>789222.59262179653</v>
      </c>
      <c r="D17" s="1">
        <f>D$9/($K$9-$J$9-$I$9-$H$9)*-$H$17</f>
        <v>6816848.3308911836</v>
      </c>
      <c r="E17" s="1">
        <f>E$9/($K$9-$J$9-$I$9-$H$9)*-$H$17</f>
        <v>9199102.8086940683</v>
      </c>
      <c r="G17" s="1">
        <f>G$9/($K$9-$J$9-$I$9-$H$9)*-$H$17</f>
        <v>56227248.2985605</v>
      </c>
      <c r="H17" s="1">
        <f>-H15</f>
        <v>-237072596.65157247</v>
      </c>
      <c r="K17" s="1">
        <v>0</v>
      </c>
    </row>
    <row r="18" spans="1:11" x14ac:dyDescent="0.2">
      <c r="A18" t="s">
        <v>4</v>
      </c>
      <c r="B18" s="1">
        <f>+B15+B17</f>
        <v>1105798846.6850646</v>
      </c>
      <c r="C18" s="1">
        <f>+C15+C17</f>
        <v>5320168.8837283971</v>
      </c>
      <c r="D18" s="1">
        <f>+D15+D17</f>
        <v>45952542.051064357</v>
      </c>
      <c r="E18" s="1">
        <f>+E15+E17</f>
        <v>62011378.00484331</v>
      </c>
      <c r="G18" s="1">
        <f>+G15+G17</f>
        <v>379029261.97529948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1598112197.5999999</v>
      </c>
    </row>
    <row r="20" spans="1:11" x14ac:dyDescent="0.2">
      <c r="A20" t="s">
        <v>7</v>
      </c>
      <c r="B20" s="1">
        <f>B$9/($K$9-$J$9-$I$9-$H$9-$G$9)*-$G$20</f>
        <v>343807716.8534891</v>
      </c>
      <c r="C20" s="1">
        <f>C$9/($K$9-$J$9-$I$9-$H$9-$G$9)*-$G$20</f>
        <v>1654111.9776647538</v>
      </c>
      <c r="D20" s="1">
        <f>D$9/($K$9-$J$9-$I$9-$H$9-$G$9)*-$G$20</f>
        <v>14287262.655004336</v>
      </c>
      <c r="E20" s="1">
        <f>E$9/($K$9-$J$9-$I$9-$H$9-$G$9)*-$G$20</f>
        <v>19280170.489141289</v>
      </c>
      <c r="G20" s="1">
        <f>-G18</f>
        <v>-379029261.97529948</v>
      </c>
      <c r="K20" s="1">
        <f>SUM(B20:J20)</f>
        <v>0</v>
      </c>
    </row>
    <row r="22" spans="1:11" x14ac:dyDescent="0.2">
      <c r="A22" t="s">
        <v>8</v>
      </c>
      <c r="B22" s="1">
        <f>+B20+B18</f>
        <v>1449606563.5385537</v>
      </c>
      <c r="C22" s="1">
        <f t="shared" ref="C22:K22" si="3">+C20+C18</f>
        <v>6974280.8613931509</v>
      </c>
      <c r="D22" s="1">
        <f t="shared" si="3"/>
        <v>60239804.706068695</v>
      </c>
      <c r="E22" s="1">
        <f t="shared" si="3"/>
        <v>81291548.493984595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1598112197.5999999</v>
      </c>
    </row>
    <row r="27" spans="1:11" x14ac:dyDescent="0.2">
      <c r="A27" t="s">
        <v>9</v>
      </c>
      <c r="B27" s="1">
        <f>+B9</f>
        <v>689112121.24000013</v>
      </c>
    </row>
    <row r="28" spans="1:11" x14ac:dyDescent="0.2">
      <c r="A28" t="s">
        <v>10</v>
      </c>
      <c r="B28" s="1">
        <f>+B22-B27</f>
        <v>760494442.29855359</v>
      </c>
    </row>
    <row r="29" spans="1:11" x14ac:dyDescent="0.2">
      <c r="A29" s="28" t="s">
        <v>171</v>
      </c>
      <c r="B29" s="1">
        <v>108034</v>
      </c>
    </row>
    <row r="30" spans="1:11" x14ac:dyDescent="0.2">
      <c r="A30" t="s">
        <v>11</v>
      </c>
      <c r="B30" s="1">
        <f>+B28/B29</f>
        <v>7039.3990993442212</v>
      </c>
    </row>
  </sheetData>
  <phoneticPr fontId="0" type="noConversion"/>
  <pageMargins left="0.32" right="0.18" top="1" bottom="1" header="0.5" footer="0.5"/>
  <pageSetup scale="1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4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101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Table'!B23</f>
        <v>7528302.1900000004</v>
      </c>
      <c r="C9" s="1">
        <f>'Master Expend Table'!C23</f>
        <v>0</v>
      </c>
      <c r="D9" s="1">
        <f>'Master Expend Table'!D23</f>
        <v>271686.59000000003</v>
      </c>
      <c r="E9" s="1">
        <f>'Master Expend Table'!E23</f>
        <v>597227.56000000006</v>
      </c>
      <c r="G9" s="1">
        <f>'Master Expend Table'!G23</f>
        <v>1892369.28</v>
      </c>
      <c r="H9" s="1">
        <f>'Master Expend Table'!H23</f>
        <v>1934521.6</v>
      </c>
      <c r="I9" s="1">
        <f>'Master Expend Table'!I23</f>
        <v>3704594.03</v>
      </c>
      <c r="J9" s="1">
        <f>'Master Expend Table'!J23</f>
        <v>2157750.9700000002</v>
      </c>
      <c r="K9" s="1">
        <f>SUM(B9:J9)</f>
        <v>18086452.219999999</v>
      </c>
    </row>
    <row r="11" spans="1:11" x14ac:dyDescent="0.2">
      <c r="A11" t="s">
        <v>3</v>
      </c>
      <c r="B11" s="1">
        <f>(B9/($K9-$J9))*-$J$11</f>
        <v>1019807.0199179377</v>
      </c>
      <c r="C11" s="1">
        <f t="shared" ref="C11:I11" si="0">(C9/($K9-$J9))*-$J$11</f>
        <v>0</v>
      </c>
      <c r="D11" s="1">
        <f t="shared" si="0"/>
        <v>36803.502928934176</v>
      </c>
      <c r="E11" s="1">
        <f t="shared" si="0"/>
        <v>80902.286173565692</v>
      </c>
      <c r="G11" s="1">
        <f t="shared" si="0"/>
        <v>256346.17571336534</v>
      </c>
      <c r="H11" s="1">
        <f t="shared" si="0"/>
        <v>262056.25891099896</v>
      </c>
      <c r="I11" s="1">
        <f t="shared" si="0"/>
        <v>501835.7263551986</v>
      </c>
      <c r="J11" s="1">
        <f>-J9</f>
        <v>-2157750.9700000002</v>
      </c>
      <c r="K11" s="1">
        <v>0</v>
      </c>
    </row>
    <row r="12" spans="1:11" x14ac:dyDescent="0.2">
      <c r="A12" t="s">
        <v>4</v>
      </c>
      <c r="B12" s="1">
        <f>+B9+B11</f>
        <v>8548109.2099179383</v>
      </c>
      <c r="C12" s="1">
        <f t="shared" ref="C12:J12" si="1">+C9+C11</f>
        <v>0</v>
      </c>
      <c r="D12" s="1">
        <f t="shared" si="1"/>
        <v>308490.0929289342</v>
      </c>
      <c r="E12" s="1">
        <f t="shared" si="1"/>
        <v>678129.84617356572</v>
      </c>
      <c r="G12" s="1">
        <f t="shared" si="1"/>
        <v>2148715.4557133652</v>
      </c>
      <c r="H12" s="1">
        <f t="shared" si="1"/>
        <v>2196577.8589109993</v>
      </c>
      <c r="I12" s="1">
        <f t="shared" si="1"/>
        <v>4206429.7563551981</v>
      </c>
      <c r="J12" s="1">
        <f t="shared" si="1"/>
        <v>0</v>
      </c>
      <c r="K12" s="1">
        <f>SUM(B12:J12)</f>
        <v>18086452.219999999</v>
      </c>
    </row>
    <row r="14" spans="1:11" x14ac:dyDescent="0.2">
      <c r="A14" t="s">
        <v>5</v>
      </c>
      <c r="B14" s="1">
        <f>B$9/($K$9-$J$9-$I$9)*-I14</f>
        <v>2590559.2757758885</v>
      </c>
      <c r="C14" s="1">
        <f t="shared" ref="C14:H14" si="2">C$9/($K$9-$J$9-$I$9)*-$I$14</f>
        <v>0</v>
      </c>
      <c r="D14" s="1">
        <f t="shared" si="2"/>
        <v>93489.899590284738</v>
      </c>
      <c r="E14" s="1">
        <f t="shared" si="2"/>
        <v>205511.59561077622</v>
      </c>
      <c r="G14" s="1">
        <f t="shared" si="2"/>
        <v>651181.98868387064</v>
      </c>
      <c r="H14" s="1">
        <f t="shared" si="2"/>
        <v>665686.99669437855</v>
      </c>
      <c r="I14" s="1">
        <f>-I12</f>
        <v>-4206429.7563551981</v>
      </c>
      <c r="K14" s="1">
        <v>0</v>
      </c>
    </row>
    <row r="15" spans="1:11" x14ac:dyDescent="0.2">
      <c r="A15" t="s">
        <v>4</v>
      </c>
      <c r="B15" s="1">
        <f>+B12+B14</f>
        <v>11138668.485693827</v>
      </c>
      <c r="C15" s="1">
        <f>+C12+C14</f>
        <v>0</v>
      </c>
      <c r="D15" s="1">
        <f>+D12+D14</f>
        <v>401979.99251921894</v>
      </c>
      <c r="E15" s="1">
        <f>+E12+E14</f>
        <v>883641.44178434194</v>
      </c>
      <c r="G15" s="1">
        <f>+G12+G14</f>
        <v>2799897.4443972358</v>
      </c>
      <c r="H15" s="1">
        <f>+H12+H14</f>
        <v>2862264.8556053778</v>
      </c>
      <c r="I15" s="1">
        <f>+I12+I14</f>
        <v>0</v>
      </c>
      <c r="J15" s="1">
        <f>+J12+J14</f>
        <v>0</v>
      </c>
      <c r="K15" s="1">
        <f>SUM(B15:J15)</f>
        <v>18086452.220000003</v>
      </c>
    </row>
    <row r="17" spans="1:11" x14ac:dyDescent="0.2">
      <c r="A17" t="s">
        <v>6</v>
      </c>
      <c r="B17" s="1">
        <f>B$9/($K$9-$J$9-$I$9-$H$9)*-$H$17</f>
        <v>2094155.7392681476</v>
      </c>
      <c r="C17" s="1">
        <f>C$9/($K$9-$J$9-$I$9-$H$9)*-$H$17</f>
        <v>0</v>
      </c>
      <c r="D17" s="1">
        <f>D$9/($K$9-$J$9-$I$9-$H$9)*-$H$17</f>
        <v>75575.34452940074</v>
      </c>
      <c r="E17" s="1">
        <f>E$9/($K$9-$J$9-$I$9-$H$9)*-$H$17</f>
        <v>166131.41859321564</v>
      </c>
      <c r="G17" s="1">
        <f>G$9/($K$9-$J$9-$I$9-$H$9)*-$H$17</f>
        <v>526402.35321461398</v>
      </c>
      <c r="H17" s="1">
        <f>-H15</f>
        <v>-2862264.8556053778</v>
      </c>
      <c r="K17" s="1">
        <v>0</v>
      </c>
    </row>
    <row r="18" spans="1:11" x14ac:dyDescent="0.2">
      <c r="A18" t="s">
        <v>4</v>
      </c>
      <c r="B18" s="1">
        <f>+B15+B17</f>
        <v>13232824.224961976</v>
      </c>
      <c r="C18" s="1">
        <f>+C15+C17</f>
        <v>0</v>
      </c>
      <c r="D18" s="1">
        <f>+D15+D17</f>
        <v>477555.33704861969</v>
      </c>
      <c r="E18" s="1">
        <f>+E15+E17</f>
        <v>1049772.8603775576</v>
      </c>
      <c r="G18" s="1">
        <f>+G15+G17</f>
        <v>3326299.7976118498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18086452.220000003</v>
      </c>
    </row>
    <row r="20" spans="1:11" x14ac:dyDescent="0.2">
      <c r="A20" t="s">
        <v>7</v>
      </c>
      <c r="B20" s="1">
        <f>B$9/($K$9-$J$9-$I$9-$H$9-$G$9)*-$G$20</f>
        <v>2982106.0976687716</v>
      </c>
      <c r="C20" s="1">
        <f>C$9/($K$9-$J$9-$I$9-$H$9-$G$9)*-$G$20</f>
        <v>0</v>
      </c>
      <c r="D20" s="1">
        <f>D$9/($K$9-$J$9-$I$9-$H$9-$G$9)*-$G$20</f>
        <v>107620.312820338</v>
      </c>
      <c r="E20" s="1">
        <f>E$9/($K$9-$J$9-$I$9-$H$9-$G$9)*-$G$20</f>
        <v>236573.38712274013</v>
      </c>
      <c r="G20" s="1">
        <f>-G18</f>
        <v>-3326299.7976118498</v>
      </c>
      <c r="K20" s="1">
        <f>SUM(B20:J20)</f>
        <v>0</v>
      </c>
    </row>
    <row r="22" spans="1:11" x14ac:dyDescent="0.2">
      <c r="A22" t="s">
        <v>8</v>
      </c>
      <c r="B22" s="1">
        <f>+B20+B18</f>
        <v>16214930.322630748</v>
      </c>
      <c r="C22" s="1">
        <f t="shared" ref="C22:K22" si="3">+C20+C18</f>
        <v>0</v>
      </c>
      <c r="D22" s="1">
        <f t="shared" si="3"/>
        <v>585175.6498689577</v>
      </c>
      <c r="E22" s="1">
        <f t="shared" si="3"/>
        <v>1286346.2475002976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18086452.220000003</v>
      </c>
    </row>
    <row r="27" spans="1:11" x14ac:dyDescent="0.2">
      <c r="A27" t="s">
        <v>9</v>
      </c>
      <c r="B27" s="1">
        <f>+B9</f>
        <v>7528302.1900000004</v>
      </c>
    </row>
    <row r="28" spans="1:11" x14ac:dyDescent="0.2">
      <c r="A28" t="s">
        <v>10</v>
      </c>
      <c r="B28" s="1">
        <f>+B22-B27</f>
        <v>8686628.1326307468</v>
      </c>
    </row>
    <row r="29" spans="1:11" x14ac:dyDescent="0.2">
      <c r="A29" s="28" t="s">
        <v>171</v>
      </c>
      <c r="B29" s="1">
        <v>1069</v>
      </c>
    </row>
    <row r="30" spans="1:11" x14ac:dyDescent="0.2">
      <c r="A30" t="s">
        <v>11</v>
      </c>
      <c r="B30" s="1">
        <f>+B28/B29</f>
        <v>8125.9383841260496</v>
      </c>
    </row>
  </sheetData>
  <phoneticPr fontId="0" type="noConversion"/>
  <pageMargins left="0.56000000000000005" right="0.55000000000000004" top="1" bottom="0.53" header="0.5" footer="0.5"/>
  <pageSetup scale="10" orientation="landscape" horizontalDpi="4294967294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pageSetUpPr fitToPage="1"/>
  </sheetPr>
  <dimension ref="A1:K30"/>
  <sheetViews>
    <sheetView zoomScale="80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4.5703125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102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Table'!B24</f>
        <v>18070457.84</v>
      </c>
      <c r="C9" s="1">
        <f>'Master Expend Table'!C24</f>
        <v>338505.71</v>
      </c>
      <c r="D9" s="1">
        <f>'Master Expend Table'!D24</f>
        <v>1614666.38</v>
      </c>
      <c r="E9" s="1">
        <f>'Master Expend Table'!E24</f>
        <v>19943.849999999999</v>
      </c>
      <c r="G9" s="1">
        <f>'Master Expend Table'!G24</f>
        <v>4609853.88</v>
      </c>
      <c r="H9" s="1">
        <f>'Master Expend Table'!H24</f>
        <v>6173923.9100000001</v>
      </c>
      <c r="I9" s="1">
        <f>'Master Expend Table'!I24</f>
        <v>6973407.7599999998</v>
      </c>
      <c r="J9" s="1">
        <f>'Master Expend Table'!J24</f>
        <v>4033169.64</v>
      </c>
      <c r="K9" s="1">
        <f>SUM(B9:J9)</f>
        <v>41833928.969999999</v>
      </c>
    </row>
    <row r="11" spans="1:11" x14ac:dyDescent="0.2">
      <c r="A11" t="s">
        <v>3</v>
      </c>
      <c r="B11" s="1">
        <f>(B9/($K9-$J9))*-$J$11</f>
        <v>1928035.9239595195</v>
      </c>
      <c r="C11" s="1">
        <f t="shared" ref="C11:I11" si="0">(C9/($K9-$J9))*-$J$11</f>
        <v>36117.024544931133</v>
      </c>
      <c r="D11" s="1">
        <f t="shared" si="0"/>
        <v>172277.58219598452</v>
      </c>
      <c r="E11" s="1">
        <f t="shared" si="0"/>
        <v>2127.918373874475</v>
      </c>
      <c r="G11" s="1">
        <f t="shared" si="0"/>
        <v>491850.50891019241</v>
      </c>
      <c r="H11" s="1">
        <f t="shared" si="0"/>
        <v>658729.68995414348</v>
      </c>
      <c r="I11" s="1">
        <f t="shared" si="0"/>
        <v>744030.99206135457</v>
      </c>
      <c r="J11" s="1">
        <f>-J9</f>
        <v>-4033169.64</v>
      </c>
      <c r="K11" s="1">
        <v>0</v>
      </c>
    </row>
    <row r="12" spans="1:11" x14ac:dyDescent="0.2">
      <c r="A12" t="s">
        <v>4</v>
      </c>
      <c r="B12" s="1">
        <f>+B9+B11</f>
        <v>19998493.76395952</v>
      </c>
      <c r="C12" s="1">
        <f t="shared" ref="C12:J12" si="1">+C9+C11</f>
        <v>374622.73454493115</v>
      </c>
      <c r="D12" s="1">
        <f t="shared" si="1"/>
        <v>1786943.9621959843</v>
      </c>
      <c r="E12" s="1">
        <f t="shared" si="1"/>
        <v>22071.768373874474</v>
      </c>
      <c r="G12" s="1">
        <f t="shared" si="1"/>
        <v>5101704.3889101921</v>
      </c>
      <c r="H12" s="1">
        <f t="shared" si="1"/>
        <v>6832653.5999541432</v>
      </c>
      <c r="I12" s="1">
        <f t="shared" si="1"/>
        <v>7717438.752061354</v>
      </c>
      <c r="J12" s="1">
        <f t="shared" si="1"/>
        <v>0</v>
      </c>
      <c r="K12" s="1">
        <f>SUM(B12:J12)</f>
        <v>41833928.969999999</v>
      </c>
    </row>
    <row r="14" spans="1:11" x14ac:dyDescent="0.2">
      <c r="A14" t="s">
        <v>5</v>
      </c>
      <c r="B14" s="1">
        <f>B$9/($K$9-$J$9-$I$9)*-I14</f>
        <v>4523828.4996762993</v>
      </c>
      <c r="C14" s="1">
        <f t="shared" ref="C14:H14" si="2">C$9/($K$9-$J$9-$I$9)*-$I$14</f>
        <v>84742.832293460058</v>
      </c>
      <c r="D14" s="1">
        <f t="shared" si="2"/>
        <v>404221.84385081194</v>
      </c>
      <c r="E14" s="1">
        <f t="shared" si="2"/>
        <v>4992.8207587278912</v>
      </c>
      <c r="G14" s="1">
        <f t="shared" si="2"/>
        <v>1154048.699060929</v>
      </c>
      <c r="H14" s="1">
        <f t="shared" si="2"/>
        <v>1545604.0564211258</v>
      </c>
      <c r="I14" s="1">
        <f>-I12</f>
        <v>-7717438.752061354</v>
      </c>
      <c r="K14" s="1">
        <v>0</v>
      </c>
    </row>
    <row r="15" spans="1:11" x14ac:dyDescent="0.2">
      <c r="A15" t="s">
        <v>4</v>
      </c>
      <c r="B15" s="1">
        <f>+B12+B14</f>
        <v>24522322.263635818</v>
      </c>
      <c r="C15" s="1">
        <f>+C12+C14</f>
        <v>459365.56683839124</v>
      </c>
      <c r="D15" s="1">
        <f>+D12+D14</f>
        <v>2191165.806046796</v>
      </c>
      <c r="E15" s="1">
        <f>+E12+E14</f>
        <v>27064.589132602367</v>
      </c>
      <c r="G15" s="1">
        <f>+G12+G14</f>
        <v>6255753.0879711211</v>
      </c>
      <c r="H15" s="1">
        <f>+H12+H14</f>
        <v>8378257.6563752685</v>
      </c>
      <c r="I15" s="1">
        <f>+I12+I14</f>
        <v>0</v>
      </c>
      <c r="J15" s="1">
        <f>+J12+J14</f>
        <v>0</v>
      </c>
      <c r="K15" s="1">
        <f>SUM(B15:J15)</f>
        <v>41833928.969999999</v>
      </c>
    </row>
    <row r="17" spans="1:11" x14ac:dyDescent="0.2">
      <c r="A17" t="s">
        <v>6</v>
      </c>
      <c r="B17" s="1">
        <f>B$9/($K$9-$J$9-$I$9-$H$9)*-$H$17</f>
        <v>6141091.3662861632</v>
      </c>
      <c r="C17" s="1">
        <f>C$9/($K$9-$J$9-$I$9-$H$9)*-$H$17</f>
        <v>115038.28577702312</v>
      </c>
      <c r="D17" s="1">
        <f>D$9/($K$9-$J$9-$I$9-$H$9)*-$H$17</f>
        <v>548730.63280672987</v>
      </c>
      <c r="E17" s="1">
        <f>E$9/($K$9-$J$9-$I$9-$H$9)*-$H$17</f>
        <v>6777.7477543704717</v>
      </c>
      <c r="G17" s="1">
        <f>G$9/($K$9-$J$9-$I$9-$H$9)*-$H$17</f>
        <v>1566619.6237509814</v>
      </c>
      <c r="H17" s="1">
        <f>-H15</f>
        <v>-8378257.6563752685</v>
      </c>
      <c r="K17" s="1">
        <v>0</v>
      </c>
    </row>
    <row r="18" spans="1:11" x14ac:dyDescent="0.2">
      <c r="A18" t="s">
        <v>4</v>
      </c>
      <c r="B18" s="1">
        <f>+B15+B17</f>
        <v>30663413.62992198</v>
      </c>
      <c r="C18" s="1">
        <f>+C15+C17</f>
        <v>574403.85261541442</v>
      </c>
      <c r="D18" s="1">
        <f>+D15+D17</f>
        <v>2739896.438853526</v>
      </c>
      <c r="E18" s="1">
        <f>+E15+E17</f>
        <v>33842.336886972837</v>
      </c>
      <c r="G18" s="1">
        <f>+G15+G17</f>
        <v>7822372.711722102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41833928.969999999</v>
      </c>
    </row>
    <row r="20" spans="1:11" x14ac:dyDescent="0.2">
      <c r="A20" t="s">
        <v>7</v>
      </c>
      <c r="B20" s="1">
        <f>B$9/($K$9-$J$9-$I$9-$H$9-$G$9)*-$G$20</f>
        <v>7052327.9853908727</v>
      </c>
      <c r="C20" s="1">
        <f>C$9/($K$9-$J$9-$I$9-$H$9-$G$9)*-$G$20</f>
        <v>132108.06903648473</v>
      </c>
      <c r="D20" s="1">
        <f>D$9/($K$9-$J$9-$I$9-$H$9-$G$9)*-$G$20</f>
        <v>630153.20361931529</v>
      </c>
      <c r="E20" s="1">
        <f>E$9/($K$9-$J$9-$I$9-$H$9-$G$9)*-$G$20</f>
        <v>7783.453675429274</v>
      </c>
      <c r="G20" s="1">
        <f>-G18</f>
        <v>-7822372.711722102</v>
      </c>
      <c r="K20" s="1">
        <f>SUM(B20:J20)</f>
        <v>0</v>
      </c>
    </row>
    <row r="22" spans="1:11" x14ac:dyDescent="0.2">
      <c r="A22" t="s">
        <v>8</v>
      </c>
      <c r="B22" s="1">
        <f>+B20+B18</f>
        <v>37715741.615312852</v>
      </c>
      <c r="C22" s="1">
        <f t="shared" ref="C22:K22" si="3">+C20+C18</f>
        <v>706511.92165189912</v>
      </c>
      <c r="D22" s="1">
        <f t="shared" si="3"/>
        <v>3370049.6424728413</v>
      </c>
      <c r="E22" s="1">
        <f t="shared" si="3"/>
        <v>41625.790562402108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41833928.969999999</v>
      </c>
    </row>
    <row r="27" spans="1:11" x14ac:dyDescent="0.2">
      <c r="A27" t="s">
        <v>9</v>
      </c>
      <c r="B27" s="1">
        <f>+B9</f>
        <v>18070457.84</v>
      </c>
    </row>
    <row r="28" spans="1:11" x14ac:dyDescent="0.2">
      <c r="A28" t="s">
        <v>10</v>
      </c>
      <c r="B28" s="1">
        <f>+B22-B27</f>
        <v>19645283.775312852</v>
      </c>
    </row>
    <row r="29" spans="1:11" x14ac:dyDescent="0.2">
      <c r="A29" s="28" t="s">
        <v>171</v>
      </c>
      <c r="B29" s="1">
        <v>3204</v>
      </c>
    </row>
    <row r="30" spans="1:11" x14ac:dyDescent="0.2">
      <c r="A30" t="s">
        <v>11</v>
      </c>
      <c r="B30" s="1">
        <f>+B28/B29</f>
        <v>6131.4868212586925</v>
      </c>
    </row>
  </sheetData>
  <phoneticPr fontId="11" type="noConversion"/>
  <pageMargins left="0.64" right="0.51" top="1" bottom="1" header="0.5" footer="0.5"/>
  <pageSetup scale="1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0">
    <pageSetUpPr fitToPage="1"/>
  </sheetPr>
  <dimension ref="A1:M46"/>
  <sheetViews>
    <sheetView topLeftCell="A5"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.140625" style="1" customWidth="1"/>
    <col min="8" max="8" width="10.5703125" style="1" customWidth="1"/>
    <col min="9" max="9" width="11" style="1" customWidth="1"/>
    <col min="10" max="10" width="10.28515625" style="1" customWidth="1"/>
    <col min="11" max="11" width="14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Table'!B25</f>
        <v>30878853.359999999</v>
      </c>
      <c r="C9" s="1">
        <f>'Master Expend Table'!C25</f>
        <v>0</v>
      </c>
      <c r="D9" s="1">
        <f>'Master Expend Table'!D25</f>
        <v>688664.93</v>
      </c>
      <c r="E9" s="1">
        <f>'Master Expend Table'!E25</f>
        <v>3589848.89</v>
      </c>
      <c r="G9" s="1">
        <f>'Master Expend Table'!G25</f>
        <v>13751173.73</v>
      </c>
      <c r="H9" s="1">
        <f>'Master Expend Table'!H25</f>
        <v>8743269.8800000008</v>
      </c>
      <c r="I9" s="1">
        <f>'Master Expend Table'!I25</f>
        <v>8998193.2300000004</v>
      </c>
      <c r="J9" s="1">
        <f>'Master Expend Table'!J25</f>
        <v>8789994.8100000005</v>
      </c>
      <c r="K9" s="1">
        <f>SUM(B9:J9)</f>
        <v>75439998.829999998</v>
      </c>
    </row>
    <row r="11" spans="1:11" x14ac:dyDescent="0.2">
      <c r="A11" t="s">
        <v>3</v>
      </c>
      <c r="B11" s="1">
        <f>(B9/($K9-$J9))*-$J$11</f>
        <v>4072392.2640980375</v>
      </c>
      <c r="C11" s="1">
        <f t="shared" ref="C11:I11" si="0">(C9/($K9-$J9))*-$J$11</f>
        <v>0</v>
      </c>
      <c r="D11" s="1">
        <f t="shared" si="0"/>
        <v>90823.117710728911</v>
      </c>
      <c r="E11" s="1">
        <f t="shared" si="0"/>
        <v>473439.62803536322</v>
      </c>
      <c r="G11" s="1">
        <f t="shared" si="0"/>
        <v>1813544.462530527</v>
      </c>
      <c r="H11" s="1">
        <f t="shared" si="0"/>
        <v>1153087.6553971036</v>
      </c>
      <c r="I11" s="1">
        <f t="shared" si="0"/>
        <v>1186707.6822282409</v>
      </c>
      <c r="J11" s="1">
        <f>-J9</f>
        <v>-8789994.8100000005</v>
      </c>
      <c r="K11" s="1">
        <v>0</v>
      </c>
    </row>
    <row r="12" spans="1:11" x14ac:dyDescent="0.2">
      <c r="A12" t="s">
        <v>4</v>
      </c>
      <c r="B12" s="1">
        <f>+B9+B11</f>
        <v>34951245.62409804</v>
      </c>
      <c r="C12" s="1">
        <f t="shared" ref="C12:J12" si="1">+C9+C11</f>
        <v>0</v>
      </c>
      <c r="D12" s="1">
        <f t="shared" si="1"/>
        <v>779488.04771072895</v>
      </c>
      <c r="E12" s="1">
        <f t="shared" si="1"/>
        <v>4063288.5180353634</v>
      </c>
      <c r="G12" s="1">
        <f t="shared" si="1"/>
        <v>15564718.192530528</v>
      </c>
      <c r="H12" s="1">
        <f t="shared" si="1"/>
        <v>9896357.5353971049</v>
      </c>
      <c r="I12" s="1">
        <f t="shared" si="1"/>
        <v>10184900.912228242</v>
      </c>
      <c r="J12" s="1">
        <f t="shared" si="1"/>
        <v>0</v>
      </c>
      <c r="K12" s="1">
        <f>SUM(B12:J12)</f>
        <v>75439998.830000013</v>
      </c>
    </row>
    <row r="14" spans="1:11" x14ac:dyDescent="0.2">
      <c r="A14" t="s">
        <v>5</v>
      </c>
      <c r="B14" s="1">
        <f>B$9/($K$9-$J$9-$I$9)*-I14</f>
        <v>5455128.9446987752</v>
      </c>
      <c r="C14" s="1">
        <f t="shared" ref="C14:H14" si="2">C$9/($K$9-$J$9-$I$9)*-$I$14</f>
        <v>0</v>
      </c>
      <c r="D14" s="1">
        <f t="shared" si="2"/>
        <v>121661.12352178209</v>
      </c>
      <c r="E14" s="1">
        <f t="shared" si="2"/>
        <v>634190.92537618009</v>
      </c>
      <c r="G14" s="1">
        <f t="shared" si="2"/>
        <v>2429313.8402372468</v>
      </c>
      <c r="H14" s="1">
        <f t="shared" si="2"/>
        <v>1544606.0783942591</v>
      </c>
      <c r="I14" s="1">
        <f>-I12</f>
        <v>-10184900.912228242</v>
      </c>
      <c r="K14" s="1">
        <v>0</v>
      </c>
    </row>
    <row r="15" spans="1:11" x14ac:dyDescent="0.2">
      <c r="A15" t="s">
        <v>4</v>
      </c>
      <c r="B15" s="1">
        <f>+B12+B14</f>
        <v>40406374.568796813</v>
      </c>
      <c r="C15" s="1">
        <f>+C12+C14</f>
        <v>0</v>
      </c>
      <c r="D15" s="1">
        <f>+D12+D14</f>
        <v>901149.17123251106</v>
      </c>
      <c r="E15" s="1">
        <f>+E12+E14</f>
        <v>4697479.443411544</v>
      </c>
      <c r="G15" s="1">
        <f>+G12+G14</f>
        <v>17994032.032767773</v>
      </c>
      <c r="H15" s="1">
        <f>+H12+H14</f>
        <v>11440963.613791363</v>
      </c>
      <c r="I15" s="1">
        <f>+I12+I14</f>
        <v>0</v>
      </c>
      <c r="J15" s="1">
        <f>+J12+J14</f>
        <v>0</v>
      </c>
      <c r="K15" s="1">
        <f>SUM(B15:J15)</f>
        <v>75439998.830000013</v>
      </c>
    </row>
    <row r="17" spans="1:11" x14ac:dyDescent="0.2">
      <c r="A17" t="s">
        <v>6</v>
      </c>
      <c r="B17" s="1">
        <f>B$9/($K$9-$J$9-$I$9-$H$9)*-$H$17</f>
        <v>7223356.7216298962</v>
      </c>
      <c r="C17" s="1">
        <f>C$9/($K$9-$J$9-$I$9-$H$9)*-$H$17</f>
        <v>0</v>
      </c>
      <c r="D17" s="1">
        <f>D$9/($K$9-$J$9-$I$9-$H$9)*-$H$17</f>
        <v>161096.41096680547</v>
      </c>
      <c r="E17" s="1">
        <f>E$9/($K$9-$J$9-$I$9-$H$9)*-$H$17</f>
        <v>839757.83708366053</v>
      </c>
      <c r="G17" s="1">
        <f>G$9/($K$9-$J$9-$I$9-$H$9)*-$H$17</f>
        <v>3216752.6441110042</v>
      </c>
      <c r="H17" s="1">
        <f>-H15</f>
        <v>-11440963.613791363</v>
      </c>
      <c r="K17" s="1">
        <v>0</v>
      </c>
    </row>
    <row r="18" spans="1:11" x14ac:dyDescent="0.2">
      <c r="A18" t="s">
        <v>4</v>
      </c>
      <c r="B18" s="1">
        <f>+B15+B17</f>
        <v>47629731.290426709</v>
      </c>
      <c r="C18" s="1">
        <f>+C15+C17</f>
        <v>0</v>
      </c>
      <c r="D18" s="1">
        <f>+D15+D17</f>
        <v>1062245.5821993165</v>
      </c>
      <c r="E18" s="1">
        <f>+E15+E17</f>
        <v>5537237.280495204</v>
      </c>
      <c r="G18" s="1">
        <f>+G15+G17</f>
        <v>21210784.676878776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75439998.829999998</v>
      </c>
    </row>
    <row r="20" spans="1:11" x14ac:dyDescent="0.2">
      <c r="A20" t="s">
        <v>7</v>
      </c>
      <c r="B20" s="1">
        <f>B$9/($K$9-$J$9-$I$9-$H$9-$G$9)*-$G$20</f>
        <v>18629515.297165517</v>
      </c>
      <c r="C20" s="1">
        <f>C$9/($K$9-$J$9-$I$9-$H$9-$G$9)*-$G$20</f>
        <v>0</v>
      </c>
      <c r="D20" s="1">
        <f>D$9/($K$9-$J$9-$I$9-$H$9-$G$9)*-$G$20</f>
        <v>415478.3112729034</v>
      </c>
      <c r="E20" s="1">
        <f>E$9/($K$9-$J$9-$I$9-$H$9-$G$9)*-$G$20</f>
        <v>2165791.0684403614</v>
      </c>
      <c r="G20" s="1">
        <f>-G18</f>
        <v>-21210784.676878776</v>
      </c>
      <c r="K20" s="1">
        <f>SUM(B20:J20)</f>
        <v>0</v>
      </c>
    </row>
    <row r="22" spans="1:11" x14ac:dyDescent="0.2">
      <c r="A22" t="s">
        <v>8</v>
      </c>
      <c r="B22" s="1">
        <f>+B20+B18</f>
        <v>66259246.587592229</v>
      </c>
      <c r="C22" s="1">
        <f t="shared" ref="C22:K22" si="3">+C20+C18</f>
        <v>0</v>
      </c>
      <c r="D22" s="1">
        <f t="shared" si="3"/>
        <v>1477723.8934722198</v>
      </c>
      <c r="E22" s="1">
        <f t="shared" si="3"/>
        <v>7703028.348935565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75439998.829999998</v>
      </c>
    </row>
    <row r="27" spans="1:11" x14ac:dyDescent="0.2">
      <c r="A27" t="s">
        <v>9</v>
      </c>
      <c r="B27" s="1">
        <f>+B9</f>
        <v>30878853.359999999</v>
      </c>
    </row>
    <row r="28" spans="1:11" x14ac:dyDescent="0.2">
      <c r="A28" t="s">
        <v>10</v>
      </c>
      <c r="B28" s="1">
        <f>+B22-B27</f>
        <v>35380393.22759223</v>
      </c>
    </row>
    <row r="29" spans="1:11" x14ac:dyDescent="0.2">
      <c r="A29" s="28" t="s">
        <v>171</v>
      </c>
      <c r="B29" s="1">
        <v>4495</v>
      </c>
    </row>
    <row r="30" spans="1:11" x14ac:dyDescent="0.2">
      <c r="A30" t="s">
        <v>11</v>
      </c>
      <c r="B30" s="1">
        <f>+B28/B29</f>
        <v>7871.0552230461026</v>
      </c>
    </row>
    <row r="46" spans="13:13" x14ac:dyDescent="0.2">
      <c r="M46" s="28"/>
    </row>
  </sheetData>
  <phoneticPr fontId="0" type="noConversion"/>
  <pageMargins left="0.49" right="0.55000000000000004" top="1" bottom="0.48" header="0.5" footer="0.5"/>
  <pageSetup scale="10" orientation="landscape" horizontalDpi="4294967294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1">
    <pageSetUpPr fitToPage="1"/>
  </sheetPr>
  <dimension ref="A1:K30"/>
  <sheetViews>
    <sheetView zoomScale="80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.42578125" style="1" customWidth="1"/>
    <col min="8" max="8" width="11.140625" style="1" customWidth="1"/>
    <col min="9" max="9" width="11" style="1" customWidth="1"/>
    <col min="10" max="10" width="11.85546875" style="1" customWidth="1"/>
    <col min="11" max="11" width="14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59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Table'!B26</f>
        <v>96000249.700000003</v>
      </c>
      <c r="C9" s="1">
        <f>'Master Expend Table'!C26</f>
        <v>1308817.3799999999</v>
      </c>
      <c r="D9" s="1">
        <f>'Master Expend Table'!D26</f>
        <v>2333943.6800000002</v>
      </c>
      <c r="E9" s="1">
        <f>'Master Expend Table'!E26</f>
        <v>10216680.390000001</v>
      </c>
      <c r="G9" s="1">
        <f>'Master Expend Table'!G26</f>
        <v>39699315.009999998</v>
      </c>
      <c r="H9" s="1">
        <f>'Master Expend Table'!H26</f>
        <v>23394565.239999998</v>
      </c>
      <c r="I9" s="1">
        <f>'Master Expend Table'!I26</f>
        <v>27398947.16</v>
      </c>
      <c r="J9" s="1">
        <f>'Master Expend Table'!J26</f>
        <v>18167759.420000002</v>
      </c>
      <c r="K9" s="1">
        <f>SUM(B9:J9)</f>
        <v>218520277.98000002</v>
      </c>
    </row>
    <row r="11" spans="1:11" x14ac:dyDescent="0.2">
      <c r="A11" t="s">
        <v>3</v>
      </c>
      <c r="B11" s="1">
        <f>(B9/($K9-$J9))*-$J$11</f>
        <v>8705203.4750799257</v>
      </c>
      <c r="C11" s="1">
        <f t="shared" ref="C11:I11" si="0">(C9/($K9-$J9))*-$J$11</f>
        <v>118682.20801743396</v>
      </c>
      <c r="D11" s="1">
        <f t="shared" si="0"/>
        <v>211639.60195175232</v>
      </c>
      <c r="E11" s="1">
        <f t="shared" si="0"/>
        <v>926438.02399202448</v>
      </c>
      <c r="G11" s="1">
        <f t="shared" si="0"/>
        <v>3599892.8759384742</v>
      </c>
      <c r="H11" s="1">
        <f t="shared" si="0"/>
        <v>2121395.0095093558</v>
      </c>
      <c r="I11" s="1">
        <f t="shared" si="0"/>
        <v>2484508.225511035</v>
      </c>
      <c r="J11" s="1">
        <f>-J9</f>
        <v>-18167759.420000002</v>
      </c>
      <c r="K11" s="1">
        <v>0</v>
      </c>
    </row>
    <row r="12" spans="1:11" x14ac:dyDescent="0.2">
      <c r="A12" t="s">
        <v>4</v>
      </c>
      <c r="B12" s="1">
        <f>+B9+B11</f>
        <v>104705453.17507993</v>
      </c>
      <c r="C12" s="1">
        <f t="shared" ref="C12:J12" si="1">+C9+C11</f>
        <v>1427499.5880174339</v>
      </c>
      <c r="D12" s="1">
        <f t="shared" si="1"/>
        <v>2545583.2819517525</v>
      </c>
      <c r="E12" s="1">
        <f t="shared" si="1"/>
        <v>11143118.413992025</v>
      </c>
      <c r="G12" s="1">
        <f t="shared" si="1"/>
        <v>43299207.885938473</v>
      </c>
      <c r="H12" s="1">
        <f t="shared" si="1"/>
        <v>25515960.249509353</v>
      </c>
      <c r="I12" s="1">
        <f t="shared" si="1"/>
        <v>29883455.385511033</v>
      </c>
      <c r="J12" s="1">
        <f t="shared" si="1"/>
        <v>0</v>
      </c>
      <c r="K12" s="1">
        <f>SUM(B12:J12)</f>
        <v>218520277.98000002</v>
      </c>
    </row>
    <row r="14" spans="1:11" x14ac:dyDescent="0.2">
      <c r="A14" t="s">
        <v>5</v>
      </c>
      <c r="B14" s="1">
        <f>B$9/($K$9-$J$9-$I$9)*-I14</f>
        <v>16587221.389450124</v>
      </c>
      <c r="C14" s="1">
        <f t="shared" ref="C14:H14" si="2">C$9/($K$9-$J$9-$I$9)*-$I$14</f>
        <v>226141.53305082564</v>
      </c>
      <c r="D14" s="1">
        <f t="shared" si="2"/>
        <v>403266.03994935163</v>
      </c>
      <c r="E14" s="1">
        <f t="shared" si="2"/>
        <v>1765269.7781908335</v>
      </c>
      <c r="G14" s="1">
        <f t="shared" si="2"/>
        <v>6859370.9822443333</v>
      </c>
      <c r="H14" s="1">
        <f t="shared" si="2"/>
        <v>4042185.6626255661</v>
      </c>
      <c r="I14" s="1">
        <f>-I12</f>
        <v>-29883455.385511033</v>
      </c>
      <c r="K14" s="1">
        <v>0</v>
      </c>
    </row>
    <row r="15" spans="1:11" x14ac:dyDescent="0.2">
      <c r="A15" t="s">
        <v>4</v>
      </c>
      <c r="B15" s="1">
        <f>+B12+B14</f>
        <v>121292674.56453004</v>
      </c>
      <c r="C15" s="1">
        <f>+C12+C14</f>
        <v>1653641.1210682595</v>
      </c>
      <c r="D15" s="1">
        <f>+D12+D14</f>
        <v>2948849.3219011039</v>
      </c>
      <c r="E15" s="1">
        <f>+E12+E14</f>
        <v>12908388.192182858</v>
      </c>
      <c r="G15" s="1">
        <f>+G12+G14</f>
        <v>50158578.868182808</v>
      </c>
      <c r="H15" s="1">
        <f>+H12+H14</f>
        <v>29558145.912134919</v>
      </c>
      <c r="I15" s="1">
        <f>+I12+I14</f>
        <v>0</v>
      </c>
      <c r="J15" s="1">
        <f>+J12+J14</f>
        <v>0</v>
      </c>
      <c r="K15" s="1">
        <f>SUM(B15:J15)</f>
        <v>218520277.97999999</v>
      </c>
    </row>
    <row r="17" spans="1:11" x14ac:dyDescent="0.2">
      <c r="A17" t="s">
        <v>6</v>
      </c>
      <c r="B17" s="1">
        <f>B$9/($K$9-$J$9-$I$9-$H$9)*-$H$17</f>
        <v>18973042.554176245</v>
      </c>
      <c r="C17" s="1">
        <f>C$9/($K$9-$J$9-$I$9-$H$9)*-$H$17</f>
        <v>258668.57559210551</v>
      </c>
      <c r="D17" s="1">
        <f>D$9/($K$9-$J$9-$I$9-$H$9)*-$H$17</f>
        <v>461269.76646489598</v>
      </c>
      <c r="E17" s="1">
        <f>E$9/($K$9-$J$9-$I$9-$H$9)*-$H$17</f>
        <v>2019177.162639067</v>
      </c>
      <c r="G17" s="1">
        <f>G$9/($K$9-$J$9-$I$9-$H$9)*-$H$17</f>
        <v>7845987.8532626098</v>
      </c>
      <c r="H17" s="1">
        <f>-H15</f>
        <v>-29558145.912134919</v>
      </c>
      <c r="K17" s="1">
        <v>0</v>
      </c>
    </row>
    <row r="18" spans="1:11" x14ac:dyDescent="0.2">
      <c r="A18" t="s">
        <v>4</v>
      </c>
      <c r="B18" s="1">
        <f>+B15+B17</f>
        <v>140265717.11870629</v>
      </c>
      <c r="C18" s="1">
        <f>+C15+C17</f>
        <v>1912309.696660365</v>
      </c>
      <c r="D18" s="1">
        <f>+D15+D17</f>
        <v>3410119.088366</v>
      </c>
      <c r="E18" s="1">
        <f>+E15+E17</f>
        <v>14927565.354821924</v>
      </c>
      <c r="G18" s="1">
        <f>+G15+G17</f>
        <v>58004566.721445419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218520277.97999999</v>
      </c>
    </row>
    <row r="20" spans="1:11" x14ac:dyDescent="0.2">
      <c r="A20" t="s">
        <v>7</v>
      </c>
      <c r="B20" s="1">
        <f>B$9/($K$9-$J$9-$I$9-$H$9-$G$9)*-$G$20</f>
        <v>50686951.972184479</v>
      </c>
      <c r="C20" s="1">
        <f>C$9/($K$9-$J$9-$I$9-$H$9-$G$9)*-$G$20</f>
        <v>691039.49091520254</v>
      </c>
      <c r="D20" s="1">
        <f>D$9/($K$9-$J$9-$I$9-$H$9-$G$9)*-$G$20</f>
        <v>1232293.5782316357</v>
      </c>
      <c r="E20" s="1">
        <f>E$9/($K$9-$J$9-$I$9-$H$9-$G$9)*-$G$20</f>
        <v>5394281.6801140988</v>
      </c>
      <c r="G20" s="1">
        <f>-G18</f>
        <v>-58004566.721445419</v>
      </c>
      <c r="K20" s="1">
        <f>SUM(B20:J20)</f>
        <v>0</v>
      </c>
    </row>
    <row r="22" spans="1:11" x14ac:dyDescent="0.2">
      <c r="A22" t="s">
        <v>8</v>
      </c>
      <c r="B22" s="1">
        <f>+B20+B18</f>
        <v>190952669.09089077</v>
      </c>
      <c r="C22" s="1">
        <f t="shared" ref="C22:K22" si="3">+C20+C18</f>
        <v>2603349.1875755675</v>
      </c>
      <c r="D22" s="1">
        <f t="shared" si="3"/>
        <v>4642412.6665976355</v>
      </c>
      <c r="E22" s="1">
        <f t="shared" si="3"/>
        <v>20321847.034936022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218520277.97999999</v>
      </c>
    </row>
    <row r="27" spans="1:11" x14ac:dyDescent="0.2">
      <c r="A27" t="s">
        <v>9</v>
      </c>
      <c r="B27" s="1">
        <f>+B9</f>
        <v>96000249.700000003</v>
      </c>
    </row>
    <row r="28" spans="1:11" x14ac:dyDescent="0.2">
      <c r="A28" t="s">
        <v>10</v>
      </c>
      <c r="B28" s="1">
        <f>+B22-B27</f>
        <v>94952419.390890762</v>
      </c>
    </row>
    <row r="29" spans="1:11" x14ac:dyDescent="0.2">
      <c r="A29" s="28" t="s">
        <v>171</v>
      </c>
      <c r="B29" s="1">
        <v>13068</v>
      </c>
    </row>
    <row r="30" spans="1:11" x14ac:dyDescent="0.2">
      <c r="A30" t="s">
        <v>11</v>
      </c>
      <c r="B30" s="1">
        <f>+B28/B29</f>
        <v>7266.0253589601134</v>
      </c>
    </row>
  </sheetData>
  <phoneticPr fontId="0" type="noConversion"/>
  <pageMargins left="0.52" right="0.55000000000000004" top="1" bottom="1" header="0.5" footer="0.5"/>
  <pageSetup scale="10" orientation="landscape" horizontalDpi="4294967294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2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27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Table'!B27</f>
        <v>11822756.84</v>
      </c>
      <c r="C9" s="1">
        <f>'Master Expend Table'!C27</f>
        <v>21529.35</v>
      </c>
      <c r="D9" s="1">
        <f>'Master Expend Table'!D27</f>
        <v>1076028.17</v>
      </c>
      <c r="E9" s="1">
        <f>'Master Expend Table'!E27</f>
        <v>316233.28000000003</v>
      </c>
      <c r="G9" s="1">
        <f>'Master Expend Table'!G27</f>
        <v>3325750.32</v>
      </c>
      <c r="H9" s="1">
        <f>'Master Expend Table'!H27</f>
        <v>3652093.27</v>
      </c>
      <c r="I9" s="1">
        <f>'Master Expend Table'!I27</f>
        <v>5113833.45</v>
      </c>
      <c r="J9" s="1">
        <f>'Master Expend Table'!J27</f>
        <v>2875489.4</v>
      </c>
      <c r="K9" s="1">
        <f>SUM(B9:J9)</f>
        <v>28203714.079999998</v>
      </c>
    </row>
    <row r="11" spans="1:11" x14ac:dyDescent="0.2">
      <c r="A11" t="s">
        <v>3</v>
      </c>
      <c r="B11" s="1">
        <f>(B9/($K9-$J9))*-$J$11</f>
        <v>1342226.4055894145</v>
      </c>
      <c r="C11" s="1">
        <f t="shared" ref="C11:I11" si="0">(C9/($K9-$J9))*-$J$11</f>
        <v>2444.2067494282032</v>
      </c>
      <c r="D11" s="1">
        <f t="shared" si="0"/>
        <v>122160.46075189814</v>
      </c>
      <c r="E11" s="1">
        <f t="shared" si="0"/>
        <v>35901.665278785425</v>
      </c>
      <c r="G11" s="1">
        <f t="shared" si="0"/>
        <v>377569.28932164726</v>
      </c>
      <c r="H11" s="1">
        <f t="shared" si="0"/>
        <v>414618.69587680622</v>
      </c>
      <c r="I11" s="1">
        <f t="shared" si="0"/>
        <v>580568.67643202026</v>
      </c>
      <c r="J11" s="1">
        <f>-J9</f>
        <v>-2875489.4</v>
      </c>
      <c r="K11" s="1">
        <v>0</v>
      </c>
    </row>
    <row r="12" spans="1:11" x14ac:dyDescent="0.2">
      <c r="A12" t="s">
        <v>4</v>
      </c>
      <c r="B12" s="1">
        <f>+B9+B11</f>
        <v>13164983.245589415</v>
      </c>
      <c r="C12" s="1">
        <f t="shared" ref="C12:J12" si="1">+C9+C11</f>
        <v>23973.5567494282</v>
      </c>
      <c r="D12" s="1">
        <f t="shared" si="1"/>
        <v>1198188.630751898</v>
      </c>
      <c r="E12" s="1">
        <f t="shared" si="1"/>
        <v>352134.94527878542</v>
      </c>
      <c r="G12" s="1">
        <f t="shared" si="1"/>
        <v>3703319.6093216473</v>
      </c>
      <c r="H12" s="1">
        <f t="shared" si="1"/>
        <v>4066711.9658768061</v>
      </c>
      <c r="I12" s="1">
        <f t="shared" si="1"/>
        <v>5694402.1264320202</v>
      </c>
      <c r="J12" s="1">
        <f t="shared" si="1"/>
        <v>0</v>
      </c>
      <c r="K12" s="1">
        <f>SUM(B12:J12)</f>
        <v>28203714.080000002</v>
      </c>
    </row>
    <row r="14" spans="1:11" x14ac:dyDescent="0.2">
      <c r="A14" t="s">
        <v>5</v>
      </c>
      <c r="B14" s="1">
        <f>B$9/($K$9-$J$9-$I$9)*-I14</f>
        <v>3330475.3491695779</v>
      </c>
      <c r="C14" s="1">
        <f t="shared" ref="C14:H14" si="2">C$9/($K$9-$J$9-$I$9)*-$I$14</f>
        <v>6064.8265399531001</v>
      </c>
      <c r="D14" s="1">
        <f t="shared" si="2"/>
        <v>303117.56756024528</v>
      </c>
      <c r="E14" s="1">
        <f t="shared" si="2"/>
        <v>89083.041957161753</v>
      </c>
      <c r="G14" s="1">
        <f t="shared" si="2"/>
        <v>936865.20057472796</v>
      </c>
      <c r="H14" s="1">
        <f t="shared" si="2"/>
        <v>1028796.1406303538</v>
      </c>
      <c r="I14" s="1">
        <f>-I12</f>
        <v>-5694402.1264320202</v>
      </c>
      <c r="K14" s="1">
        <v>0</v>
      </c>
    </row>
    <row r="15" spans="1:11" x14ac:dyDescent="0.2">
      <c r="A15" t="s">
        <v>4</v>
      </c>
      <c r="B15" s="1">
        <f>+B12+B14</f>
        <v>16495458.594758993</v>
      </c>
      <c r="C15" s="1">
        <f>+C12+C14</f>
        <v>30038.383289381301</v>
      </c>
      <c r="D15" s="1">
        <f>+D12+D14</f>
        <v>1501306.1983121433</v>
      </c>
      <c r="E15" s="1">
        <f>+E12+E14</f>
        <v>441217.98723594716</v>
      </c>
      <c r="G15" s="1">
        <f>+G12+G14</f>
        <v>4640184.8098963751</v>
      </c>
      <c r="H15" s="1">
        <f>+H12+H14</f>
        <v>5095508.1065071598</v>
      </c>
      <c r="I15" s="1">
        <f>+I12+I14</f>
        <v>0</v>
      </c>
      <c r="J15" s="1">
        <f>+J12+J14</f>
        <v>0</v>
      </c>
      <c r="K15" s="1">
        <f>SUM(B15:J15)</f>
        <v>28203714.080000002</v>
      </c>
    </row>
    <row r="17" spans="1:11" x14ac:dyDescent="0.2">
      <c r="A17" t="s">
        <v>6</v>
      </c>
      <c r="B17" s="1">
        <f>B$9/($K$9-$J$9-$I$9-$H$9)*-$H$17</f>
        <v>3637354.7598876166</v>
      </c>
      <c r="C17" s="1">
        <f>C$9/($K$9-$J$9-$I$9-$H$9)*-$H$17</f>
        <v>6623.6567967667397</v>
      </c>
      <c r="D17" s="1">
        <f>D$9/($K$9-$J$9-$I$9-$H$9)*-$H$17</f>
        <v>331047.67685661558</v>
      </c>
      <c r="E17" s="1">
        <f>E$9/($K$9-$J$9-$I$9-$H$9)*-$H$17</f>
        <v>97291.40519504025</v>
      </c>
      <c r="G17" s="1">
        <f>G$9/($K$9-$J$9-$I$9-$H$9)*-$H$17</f>
        <v>1023190.6077711198</v>
      </c>
      <c r="H17" s="1">
        <f>-H15</f>
        <v>-5095508.1065071598</v>
      </c>
      <c r="K17" s="1">
        <v>0</v>
      </c>
    </row>
    <row r="18" spans="1:11" x14ac:dyDescent="0.2">
      <c r="A18" t="s">
        <v>4</v>
      </c>
      <c r="B18" s="1">
        <f>+B15+B17</f>
        <v>20132813.354646608</v>
      </c>
      <c r="C18" s="1">
        <f>+C15+C17</f>
        <v>36662.040086148045</v>
      </c>
      <c r="D18" s="1">
        <f>+D15+D17</f>
        <v>1832353.8751687589</v>
      </c>
      <c r="E18" s="1">
        <f>+E15+E17</f>
        <v>538509.39243098744</v>
      </c>
      <c r="G18" s="1">
        <f>+G15+G17</f>
        <v>5663375.4176674951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28203714.079999998</v>
      </c>
    </row>
    <row r="20" spans="1:11" x14ac:dyDescent="0.2">
      <c r="A20" t="s">
        <v>7</v>
      </c>
      <c r="B20" s="1">
        <f>B$9/($K$9-$J$9-$I$9-$H$9-$G$9)*-$G$20</f>
        <v>5058472.3658892242</v>
      </c>
      <c r="C20" s="1">
        <f>C$9/($K$9-$J$9-$I$9-$H$9-$G$9)*-$G$20</f>
        <v>9211.5251547842181</v>
      </c>
      <c r="D20" s="1">
        <f>D$9/($K$9-$J$9-$I$9-$H$9-$G$9)*-$G$20</f>
        <v>460388.28646528709</v>
      </c>
      <c r="E20" s="1">
        <f>E$9/($K$9-$J$9-$I$9-$H$9-$G$9)*-$G$20</f>
        <v>135303.24015819898</v>
      </c>
      <c r="G20" s="1">
        <f>-G18</f>
        <v>-5663375.4176674951</v>
      </c>
      <c r="K20" s="1">
        <f>SUM(B20:J20)</f>
        <v>0</v>
      </c>
    </row>
    <row r="22" spans="1:11" x14ac:dyDescent="0.2">
      <c r="A22" t="s">
        <v>8</v>
      </c>
      <c r="B22" s="1">
        <f>+B20+B18</f>
        <v>25191285.720535833</v>
      </c>
      <c r="C22" s="1">
        <f t="shared" ref="C22:K22" si="3">+C20+C18</f>
        <v>45873.565240932265</v>
      </c>
      <c r="D22" s="1">
        <f t="shared" si="3"/>
        <v>2292742.1616340461</v>
      </c>
      <c r="E22" s="1">
        <f t="shared" si="3"/>
        <v>673812.63258918643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28203714.079999998</v>
      </c>
    </row>
    <row r="27" spans="1:11" x14ac:dyDescent="0.2">
      <c r="A27" t="s">
        <v>9</v>
      </c>
      <c r="B27" s="1">
        <f>+B9</f>
        <v>11822756.84</v>
      </c>
    </row>
    <row r="28" spans="1:11" x14ac:dyDescent="0.2">
      <c r="A28" t="s">
        <v>10</v>
      </c>
      <c r="B28" s="1">
        <f>+B22-B27</f>
        <v>13368528.880535834</v>
      </c>
    </row>
    <row r="29" spans="1:11" x14ac:dyDescent="0.2">
      <c r="A29" s="28" t="s">
        <v>171</v>
      </c>
      <c r="B29" s="1">
        <v>1889</v>
      </c>
    </row>
    <row r="30" spans="1:11" x14ac:dyDescent="0.2">
      <c r="A30" t="s">
        <v>11</v>
      </c>
      <c r="B30" s="1">
        <f>+B28/B29</f>
        <v>7077.0401696854597</v>
      </c>
    </row>
  </sheetData>
  <phoneticPr fontId="0" type="noConversion"/>
  <pageMargins left="0.44" right="0.55000000000000004" top="1" bottom="0.53" header="0.5" footer="0.5"/>
  <pageSetup scale="10" orientation="landscape" horizontalDpi="4294967294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3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" style="1" customWidth="1"/>
    <col min="8" max="8" width="10.5703125" style="1" customWidth="1"/>
    <col min="9" max="9" width="11" style="1" customWidth="1"/>
    <col min="10" max="10" width="10.28515625" style="1" customWidth="1"/>
    <col min="11" max="11" width="14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Table'!B28</f>
        <v>26967088.710000001</v>
      </c>
      <c r="C9" s="1">
        <f>'Master Expend Table'!C28</f>
        <v>139518.18</v>
      </c>
      <c r="D9" s="1">
        <f>'Master Expend Table'!D28</f>
        <v>752231.29</v>
      </c>
      <c r="E9" s="1">
        <f>'Master Expend Table'!E28</f>
        <v>0</v>
      </c>
      <c r="G9" s="1">
        <f>'Master Expend Table'!G28</f>
        <v>11574384.359999999</v>
      </c>
      <c r="H9" s="1">
        <f>'Master Expend Table'!H28</f>
        <v>6742613</v>
      </c>
      <c r="I9" s="1">
        <f>'Master Expend Table'!I28</f>
        <v>10757865.51</v>
      </c>
      <c r="J9" s="1">
        <f>'Master Expend Table'!J28</f>
        <v>6727370.5700000003</v>
      </c>
      <c r="K9" s="1">
        <f>SUM(B9:J9)</f>
        <v>63661071.619999997</v>
      </c>
    </row>
    <row r="11" spans="1:11" x14ac:dyDescent="0.2">
      <c r="A11" t="s">
        <v>3</v>
      </c>
      <c r="B11" s="1">
        <f>(B9/($K9-$J9))*-$J$11</f>
        <v>3186471.2042329679</v>
      </c>
      <c r="C11" s="1">
        <f t="shared" ref="C11:I11" si="0">(C9/($K9-$J9))*-$J$11</f>
        <v>16485.67510634306</v>
      </c>
      <c r="D11" s="1">
        <f t="shared" si="0"/>
        <v>88884.765066210923</v>
      </c>
      <c r="E11" s="1">
        <f t="shared" si="0"/>
        <v>0</v>
      </c>
      <c r="G11" s="1">
        <f t="shared" si="0"/>
        <v>1367646.4251103222</v>
      </c>
      <c r="H11" s="1">
        <f t="shared" si="0"/>
        <v>796717.15389209555</v>
      </c>
      <c r="I11" s="1">
        <f t="shared" si="0"/>
        <v>1271165.3465920612</v>
      </c>
      <c r="J11" s="1">
        <f>-J9</f>
        <v>-6727370.5700000003</v>
      </c>
      <c r="K11" s="1">
        <v>0</v>
      </c>
    </row>
    <row r="12" spans="1:11" x14ac:dyDescent="0.2">
      <c r="A12" t="s">
        <v>4</v>
      </c>
      <c r="B12" s="1">
        <f>+B9+B11</f>
        <v>30153559.914232969</v>
      </c>
      <c r="C12" s="1">
        <f t="shared" ref="C12:J12" si="1">+C9+C11</f>
        <v>156003.85510634305</v>
      </c>
      <c r="D12" s="1">
        <f t="shared" si="1"/>
        <v>841116.05506621092</v>
      </c>
      <c r="E12" s="1">
        <f t="shared" si="1"/>
        <v>0</v>
      </c>
      <c r="G12" s="1">
        <f t="shared" si="1"/>
        <v>12942030.785110321</v>
      </c>
      <c r="H12" s="1">
        <f t="shared" si="1"/>
        <v>7539330.1538920952</v>
      </c>
      <c r="I12" s="1">
        <f t="shared" si="1"/>
        <v>12029030.856592061</v>
      </c>
      <c r="J12" s="1">
        <f t="shared" si="1"/>
        <v>0</v>
      </c>
      <c r="K12" s="1">
        <f>SUM(B12:J12)</f>
        <v>63661071.619999997</v>
      </c>
    </row>
    <row r="14" spans="1:11" x14ac:dyDescent="0.2">
      <c r="A14" t="s">
        <v>5</v>
      </c>
      <c r="B14" s="1">
        <f>B$9/($K$9-$J$9-$I$9)*-I14</f>
        <v>7025058.4187922943</v>
      </c>
      <c r="C14" s="1">
        <f t="shared" ref="C14:H14" si="2">C$9/($K$9-$J$9-$I$9)*-$I$14</f>
        <v>36345.167827483245</v>
      </c>
      <c r="D14" s="1">
        <f t="shared" si="2"/>
        <v>195959.92780391933</v>
      </c>
      <c r="E14" s="1">
        <f t="shared" si="2"/>
        <v>0</v>
      </c>
      <c r="G14" s="1">
        <f t="shared" si="2"/>
        <v>3015183.699099266</v>
      </c>
      <c r="H14" s="1">
        <f t="shared" si="2"/>
        <v>1756483.6430690989</v>
      </c>
      <c r="I14" s="1">
        <f>-I12</f>
        <v>-12029030.856592061</v>
      </c>
      <c r="K14" s="1">
        <v>0</v>
      </c>
    </row>
    <row r="15" spans="1:11" x14ac:dyDescent="0.2">
      <c r="A15" t="s">
        <v>4</v>
      </c>
      <c r="B15" s="1">
        <f>+B12+B14</f>
        <v>37178618.333025262</v>
      </c>
      <c r="C15" s="1">
        <f>+C12+C14</f>
        <v>192349.02293382629</v>
      </c>
      <c r="D15" s="1">
        <f>+D12+D14</f>
        <v>1037075.9828701302</v>
      </c>
      <c r="E15" s="1">
        <f>+E12+E14</f>
        <v>0</v>
      </c>
      <c r="G15" s="1">
        <f>+G12+G14</f>
        <v>15957214.484209586</v>
      </c>
      <c r="H15" s="1">
        <f>+H12+H14</f>
        <v>9295813.7969611939</v>
      </c>
      <c r="I15" s="1">
        <f>+I12+I14</f>
        <v>0</v>
      </c>
      <c r="J15" s="1">
        <f>+J12+J14</f>
        <v>0</v>
      </c>
      <c r="K15" s="1">
        <f>SUM(B15:J15)</f>
        <v>63661071.619999997</v>
      </c>
    </row>
    <row r="17" spans="1:11" x14ac:dyDescent="0.2">
      <c r="A17" t="s">
        <v>6</v>
      </c>
      <c r="B17" s="1">
        <f>B$9/($K$9-$J$9-$I$9-$H$9)*-$H$17</f>
        <v>6357102.4417294413</v>
      </c>
      <c r="C17" s="1">
        <f>C$9/($K$9-$J$9-$I$9-$H$9)*-$H$17</f>
        <v>32889.399826639565</v>
      </c>
      <c r="D17" s="1">
        <f>D$9/($K$9-$J$9-$I$9-$H$9)*-$H$17</f>
        <v>177327.68345257125</v>
      </c>
      <c r="E17" s="1">
        <f>E$9/($K$9-$J$9-$I$9-$H$9)*-$H$17</f>
        <v>0</v>
      </c>
      <c r="G17" s="1">
        <f>G$9/($K$9-$J$9-$I$9-$H$9)*-$H$17</f>
        <v>2728494.2719525415</v>
      </c>
      <c r="H17" s="1">
        <f>-H15</f>
        <v>-9295813.7969611939</v>
      </c>
      <c r="K17" s="1">
        <v>0</v>
      </c>
    </row>
    <row r="18" spans="1:11" x14ac:dyDescent="0.2">
      <c r="A18" t="s">
        <v>4</v>
      </c>
      <c r="B18" s="1">
        <f>+B15+B17</f>
        <v>43535720.774754703</v>
      </c>
      <c r="C18" s="1">
        <f>+C15+C17</f>
        <v>225238.42276046585</v>
      </c>
      <c r="D18" s="1">
        <f>+D15+D17</f>
        <v>1214403.6663227014</v>
      </c>
      <c r="E18" s="1">
        <f>+E15+E17</f>
        <v>0</v>
      </c>
      <c r="G18" s="1">
        <f>+G15+G17</f>
        <v>18685708.756162129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63661071.619999997</v>
      </c>
    </row>
    <row r="20" spans="1:11" x14ac:dyDescent="0.2">
      <c r="A20" t="s">
        <v>7</v>
      </c>
      <c r="B20" s="1">
        <f>B$9/($K$9-$J$9-$I$9-$H$9-$G$9)*-$G$20</f>
        <v>18087587.227467358</v>
      </c>
      <c r="C20" s="1">
        <f>C$9/($K$9-$J$9-$I$9-$H$9-$G$9)*-$G$20</f>
        <v>93578.779589644895</v>
      </c>
      <c r="D20" s="1">
        <f>D$9/($K$9-$J$9-$I$9-$H$9-$G$9)*-$G$20</f>
        <v>504542.74910512922</v>
      </c>
      <c r="E20" s="1">
        <f>E$9/($K$9-$J$9-$I$9-$H$9-$G$9)*-$G$20</f>
        <v>0</v>
      </c>
      <c r="G20" s="1">
        <f>-G18</f>
        <v>-18685708.756162129</v>
      </c>
      <c r="K20" s="1">
        <f>SUM(B20:J20)</f>
        <v>0</v>
      </c>
    </row>
    <row r="22" spans="1:11" x14ac:dyDescent="0.2">
      <c r="A22" t="s">
        <v>8</v>
      </c>
      <c r="B22" s="1">
        <f>+B20+B18</f>
        <v>61623308.002222061</v>
      </c>
      <c r="C22" s="1">
        <f t="shared" ref="C22:K22" si="3">+C20+C18</f>
        <v>318817.20235011075</v>
      </c>
      <c r="D22" s="1">
        <f t="shared" si="3"/>
        <v>1718946.4154278305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63661071.619999997</v>
      </c>
    </row>
    <row r="27" spans="1:11" x14ac:dyDescent="0.2">
      <c r="A27" t="s">
        <v>9</v>
      </c>
      <c r="B27" s="1">
        <f>+B9</f>
        <v>26967088.710000001</v>
      </c>
    </row>
    <row r="28" spans="1:11" x14ac:dyDescent="0.2">
      <c r="A28" t="s">
        <v>10</v>
      </c>
      <c r="B28" s="1">
        <f>+B22-B27</f>
        <v>34656219.29222206</v>
      </c>
    </row>
    <row r="29" spans="1:11" x14ac:dyDescent="0.2">
      <c r="A29" s="28" t="s">
        <v>171</v>
      </c>
      <c r="B29" s="1">
        <v>6012</v>
      </c>
    </row>
    <row r="30" spans="1:11" x14ac:dyDescent="0.2">
      <c r="A30" t="s">
        <v>11</v>
      </c>
      <c r="B30" s="1">
        <f>+B28/B29</f>
        <v>5764.5075336364043</v>
      </c>
    </row>
  </sheetData>
  <phoneticPr fontId="0" type="noConversion"/>
  <pageMargins left="0.54" right="0.55000000000000004" top="1" bottom="0.57999999999999996" header="0.5" footer="0.5"/>
  <pageSetup scale="10" orientation="landscape" horizontalDpi="4294967294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4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6.85546875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29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Table'!B29</f>
        <v>16657763.67</v>
      </c>
      <c r="C9" s="1">
        <f>'Master Expend Table'!C29</f>
        <v>749.09</v>
      </c>
      <c r="D9" s="1">
        <f>'Master Expend Table'!D29</f>
        <v>0</v>
      </c>
      <c r="E9" s="1">
        <f>'Master Expend Table'!E29</f>
        <v>0</v>
      </c>
      <c r="G9" s="1">
        <f>'Master Expend Table'!G29</f>
        <v>7374527.0300000003</v>
      </c>
      <c r="H9" s="1">
        <f>'Master Expend Table'!H29</f>
        <v>5366242.93</v>
      </c>
      <c r="I9" s="1">
        <f>'Master Expend Table'!I29</f>
        <v>6234537.8200000003</v>
      </c>
      <c r="J9" s="1">
        <f>'Master Expend Table'!J29</f>
        <v>4259113.41</v>
      </c>
      <c r="K9" s="1">
        <f>SUM(B9:J9)</f>
        <v>39892933.950000003</v>
      </c>
    </row>
    <row r="11" spans="1:11" x14ac:dyDescent="0.2">
      <c r="A11" t="s">
        <v>3</v>
      </c>
      <c r="B11" s="1">
        <f>(B9/($K9-$J9))*-$J$11</f>
        <v>1991010.3253696132</v>
      </c>
      <c r="C11" s="1">
        <f t="shared" ref="C11:I11" si="0">(C9/($K9-$J9))*-$J$11</f>
        <v>89.534583043530702</v>
      </c>
      <c r="D11" s="1">
        <f t="shared" si="0"/>
        <v>0</v>
      </c>
      <c r="E11" s="1">
        <f t="shared" si="0"/>
        <v>0</v>
      </c>
      <c r="G11" s="1">
        <f t="shared" si="0"/>
        <v>881436.41321376176</v>
      </c>
      <c r="H11" s="1">
        <f t="shared" si="0"/>
        <v>641397.32641984872</v>
      </c>
      <c r="I11" s="1">
        <f t="shared" si="0"/>
        <v>745179.81041373243</v>
      </c>
      <c r="J11" s="1">
        <f>-J9</f>
        <v>-4259113.41</v>
      </c>
      <c r="K11" s="1">
        <v>0</v>
      </c>
    </row>
    <row r="12" spans="1:11" x14ac:dyDescent="0.2">
      <c r="A12" t="s">
        <v>4</v>
      </c>
      <c r="B12" s="1">
        <f>+B9+B11</f>
        <v>18648773.995369613</v>
      </c>
      <c r="C12" s="1">
        <f t="shared" ref="C12:J12" si="1">+C9+C11</f>
        <v>838.62458304353072</v>
      </c>
      <c r="D12" s="1">
        <f t="shared" si="1"/>
        <v>0</v>
      </c>
      <c r="E12" s="1">
        <f t="shared" si="1"/>
        <v>0</v>
      </c>
      <c r="G12" s="1">
        <f t="shared" si="1"/>
        <v>8255963.4432137618</v>
      </c>
      <c r="H12" s="1">
        <f t="shared" si="1"/>
        <v>6007640.2564198487</v>
      </c>
      <c r="I12" s="1">
        <f t="shared" si="1"/>
        <v>6979717.6304137325</v>
      </c>
      <c r="J12" s="1">
        <f t="shared" si="1"/>
        <v>0</v>
      </c>
      <c r="K12" s="1">
        <f>SUM(B12:J12)</f>
        <v>39892933.949999996</v>
      </c>
    </row>
    <row r="14" spans="1:11" x14ac:dyDescent="0.2">
      <c r="A14" t="s">
        <v>5</v>
      </c>
      <c r="B14" s="1">
        <f>B$9/($K$9-$J$9-$I$9)*-I14</f>
        <v>3954738.8920366266</v>
      </c>
      <c r="C14" s="1">
        <f t="shared" ref="C14:H14" si="2">C$9/($K$9-$J$9-$I$9)*-$I$14</f>
        <v>177.84232117369908</v>
      </c>
      <c r="D14" s="1">
        <f t="shared" si="2"/>
        <v>0</v>
      </c>
      <c r="E14" s="1">
        <f t="shared" si="2"/>
        <v>0</v>
      </c>
      <c r="G14" s="1">
        <f t="shared" si="2"/>
        <v>1750794.9706622506</v>
      </c>
      <c r="H14" s="1">
        <f t="shared" si="2"/>
        <v>1274005.9253936803</v>
      </c>
      <c r="I14" s="1">
        <f>-I12</f>
        <v>-6979717.6304137325</v>
      </c>
      <c r="K14" s="1">
        <v>0</v>
      </c>
    </row>
    <row r="15" spans="1:11" x14ac:dyDescent="0.2">
      <c r="A15" t="s">
        <v>4</v>
      </c>
      <c r="B15" s="1">
        <f>+B12+B14</f>
        <v>22603512.887406241</v>
      </c>
      <c r="C15" s="1">
        <f>+C12+C14</f>
        <v>1016.4669042172297</v>
      </c>
      <c r="D15" s="1">
        <f>+D12+D14</f>
        <v>0</v>
      </c>
      <c r="E15" s="1">
        <f>+E12+E14</f>
        <v>0</v>
      </c>
      <c r="G15" s="1">
        <f>+G12+G14</f>
        <v>10006758.413876012</v>
      </c>
      <c r="H15" s="1">
        <f>+H12+H14</f>
        <v>7281646.1818135288</v>
      </c>
      <c r="I15" s="1">
        <f>+I12+I14</f>
        <v>0</v>
      </c>
      <c r="J15" s="1">
        <f>+J12+J14</f>
        <v>0</v>
      </c>
      <c r="K15" s="1">
        <f>SUM(B15:J15)</f>
        <v>39892933.949999996</v>
      </c>
    </row>
    <row r="17" spans="1:11" x14ac:dyDescent="0.2">
      <c r="A17" t="s">
        <v>6</v>
      </c>
      <c r="B17" s="1">
        <f>B$9/($K$9-$J$9-$I$9-$H$9)*-$H$17</f>
        <v>5047049.4904135298</v>
      </c>
      <c r="C17" s="1">
        <f>C$9/($K$9-$J$9-$I$9-$H$9)*-$H$17</f>
        <v>226.96289716144537</v>
      </c>
      <c r="D17" s="1">
        <f>D$9/($K$9-$J$9-$I$9-$H$9)*-$H$17</f>
        <v>0</v>
      </c>
      <c r="E17" s="1">
        <f>E$9/($K$9-$J$9-$I$9-$H$9)*-$H$17</f>
        <v>0</v>
      </c>
      <c r="G17" s="1">
        <f>G$9/($K$9-$J$9-$I$9-$H$9)*-$H$17</f>
        <v>2234369.7285028361</v>
      </c>
      <c r="H17" s="1">
        <f>-H15</f>
        <v>-7281646.1818135288</v>
      </c>
      <c r="K17" s="1">
        <v>0</v>
      </c>
    </row>
    <row r="18" spans="1:11" x14ac:dyDescent="0.2">
      <c r="A18" t="s">
        <v>4</v>
      </c>
      <c r="B18" s="1">
        <f>+B15+B17</f>
        <v>27650562.377819769</v>
      </c>
      <c r="C18" s="1">
        <f>+C15+C17</f>
        <v>1243.4298013786752</v>
      </c>
      <c r="D18" s="1">
        <f>+D15+D17</f>
        <v>0</v>
      </c>
      <c r="E18" s="1">
        <f>+E15+E17</f>
        <v>0</v>
      </c>
      <c r="G18" s="1">
        <f>+G15+G17</f>
        <v>12241128.142378848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39892933.949999996</v>
      </c>
    </row>
    <row r="20" spans="1:11" x14ac:dyDescent="0.2">
      <c r="A20" t="s">
        <v>7</v>
      </c>
      <c r="B20" s="1">
        <f>B$9/($K$9-$J$9-$I$9-$H$9-$G$9)*-$G$20</f>
        <v>12240577.690678125</v>
      </c>
      <c r="C20" s="1">
        <f>C$9/($K$9-$J$9-$I$9-$H$9-$G$9)*-$G$20</f>
        <v>550.45170071800385</v>
      </c>
      <c r="D20" s="1">
        <f>D$9/($K$9-$J$9-$I$9-$H$9-$G$9)*-$G$20</f>
        <v>0</v>
      </c>
      <c r="E20" s="1">
        <f>E$9/($K$9-$J$9-$I$9-$H$9-$G$9)*-$G$20</f>
        <v>0</v>
      </c>
      <c r="G20" s="1">
        <f>-G18</f>
        <v>-12241128.142378848</v>
      </c>
      <c r="K20" s="1">
        <f>SUM(B20:J20)</f>
        <v>0</v>
      </c>
    </row>
    <row r="22" spans="1:11" x14ac:dyDescent="0.2">
      <c r="A22" t="s">
        <v>8</v>
      </c>
      <c r="B22" s="1">
        <f>+B20+B18</f>
        <v>39891140.068497896</v>
      </c>
      <c r="C22" s="1">
        <f t="shared" ref="C22:K22" si="3">+C20+C18</f>
        <v>1793.881502096679</v>
      </c>
      <c r="D22" s="1">
        <f t="shared" si="3"/>
        <v>0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39892933.949999996</v>
      </c>
    </row>
    <row r="27" spans="1:11" x14ac:dyDescent="0.2">
      <c r="A27" t="s">
        <v>9</v>
      </c>
      <c r="B27" s="1">
        <f>+B9</f>
        <v>16657763.67</v>
      </c>
    </row>
    <row r="28" spans="1:11" x14ac:dyDescent="0.2">
      <c r="A28" t="s">
        <v>10</v>
      </c>
      <c r="B28" s="1">
        <f>+B22-B27</f>
        <v>23233376.398497894</v>
      </c>
    </row>
    <row r="29" spans="1:11" x14ac:dyDescent="0.2">
      <c r="A29" s="28" t="s">
        <v>171</v>
      </c>
      <c r="B29" s="1">
        <v>3089</v>
      </c>
    </row>
    <row r="30" spans="1:11" x14ac:dyDescent="0.2">
      <c r="A30" t="s">
        <v>11</v>
      </c>
      <c r="B30" s="1">
        <f>+B28/B29</f>
        <v>7521.3261244732585</v>
      </c>
    </row>
  </sheetData>
  <phoneticPr fontId="0" type="noConversion"/>
  <pageMargins left="0.56000000000000005" right="0.55000000000000004" top="1" bottom="0.46" header="0.5" footer="0.5"/>
  <pageSetup scale="10" orientation="landscape" horizontalDpi="4294967294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5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34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Table'!B30</f>
        <v>16675692.5</v>
      </c>
      <c r="C9" s="1">
        <f>'Master Expend Table'!C30</f>
        <v>7599.98</v>
      </c>
      <c r="D9" s="1">
        <f>'Master Expend Table'!D30</f>
        <v>960160.17999999993</v>
      </c>
      <c r="E9" s="1">
        <f>'Master Expend Table'!E30</f>
        <v>679890.95</v>
      </c>
      <c r="G9" s="1">
        <f>'Master Expend Table'!G30</f>
        <v>2950601.81</v>
      </c>
      <c r="H9" s="1">
        <f>'Master Expend Table'!H30</f>
        <v>4895257.9200000009</v>
      </c>
      <c r="I9" s="1">
        <f>'Master Expend Table'!I30</f>
        <v>7577654.2500000009</v>
      </c>
      <c r="J9" s="1">
        <f>'Master Expend Table'!J30</f>
        <v>5544942.2700000005</v>
      </c>
      <c r="K9" s="1">
        <f>SUM(B9:J9)</f>
        <v>39291799.860000007</v>
      </c>
    </row>
    <row r="11" spans="1:11" x14ac:dyDescent="0.2">
      <c r="A11" t="s">
        <v>3</v>
      </c>
      <c r="B11" s="1">
        <f>(B9/($K9-$J9))*-$J$11</f>
        <v>2739981.1072237962</v>
      </c>
      <c r="C11" s="1">
        <f t="shared" ref="C11:I11" si="0">(C9/($K9-$J9))*-$J$11</f>
        <v>1248.7518353602829</v>
      </c>
      <c r="D11" s="1">
        <f t="shared" si="0"/>
        <v>157763.80819618734</v>
      </c>
      <c r="E11" s="1">
        <f t="shared" si="0"/>
        <v>111712.80340965981</v>
      </c>
      <c r="G11" s="1">
        <f t="shared" si="0"/>
        <v>484813.04235733167</v>
      </c>
      <c r="H11" s="1">
        <f t="shared" si="0"/>
        <v>804339.26301937143</v>
      </c>
      <c r="I11" s="1">
        <f t="shared" si="0"/>
        <v>1245083.4939582935</v>
      </c>
      <c r="J11" s="1">
        <f>-J9</f>
        <v>-5544942.2700000005</v>
      </c>
      <c r="K11" s="1">
        <v>0</v>
      </c>
    </row>
    <row r="12" spans="1:11" x14ac:dyDescent="0.2">
      <c r="A12" t="s">
        <v>4</v>
      </c>
      <c r="B12" s="1">
        <f>+B9+B11</f>
        <v>19415673.607223798</v>
      </c>
      <c r="C12" s="1">
        <f t="shared" ref="C12:J12" si="1">+C9+C11</f>
        <v>8848.7318353602823</v>
      </c>
      <c r="D12" s="1">
        <f t="shared" si="1"/>
        <v>1117923.9881961872</v>
      </c>
      <c r="E12" s="1">
        <f t="shared" si="1"/>
        <v>791603.75340965972</v>
      </c>
      <c r="G12" s="1">
        <f t="shared" si="1"/>
        <v>3435414.8523573317</v>
      </c>
      <c r="H12" s="1">
        <f t="shared" si="1"/>
        <v>5699597.1830193726</v>
      </c>
      <c r="I12" s="1">
        <f t="shared" si="1"/>
        <v>8822737.7439582944</v>
      </c>
      <c r="J12" s="1">
        <f t="shared" si="1"/>
        <v>0</v>
      </c>
      <c r="K12" s="1">
        <f>SUM(B12:J12)</f>
        <v>39291799.860000007</v>
      </c>
    </row>
    <row r="14" spans="1:11" x14ac:dyDescent="0.2">
      <c r="A14" t="s">
        <v>5</v>
      </c>
      <c r="B14" s="1">
        <f>B$9/($K$9-$J$9-$I$9)*-I14</f>
        <v>5622076.4428663049</v>
      </c>
      <c r="C14" s="1">
        <f t="shared" ref="C14:H14" si="2">C$9/($K$9-$J$9-$I$9)*-$I$14</f>
        <v>2562.2725127760095</v>
      </c>
      <c r="D14" s="1">
        <f t="shared" si="2"/>
        <v>323710.33043193084</v>
      </c>
      <c r="E14" s="1">
        <f t="shared" si="2"/>
        <v>229219.79964028436</v>
      </c>
      <c r="G14" s="1">
        <f t="shared" si="2"/>
        <v>994771.81701927411</v>
      </c>
      <c r="H14" s="1">
        <f t="shared" si="2"/>
        <v>1650397.0814877232</v>
      </c>
      <c r="I14" s="1">
        <f>-I12</f>
        <v>-8822737.7439582944</v>
      </c>
      <c r="K14" s="1">
        <v>0</v>
      </c>
    </row>
    <row r="15" spans="1:11" x14ac:dyDescent="0.2">
      <c r="A15" t="s">
        <v>4</v>
      </c>
      <c r="B15" s="1">
        <f>+B12+B14</f>
        <v>25037750.050090104</v>
      </c>
      <c r="C15" s="1">
        <f>+C12+C14</f>
        <v>11411.004348136292</v>
      </c>
      <c r="D15" s="1">
        <f>+D12+D14</f>
        <v>1441634.3186281179</v>
      </c>
      <c r="E15" s="1">
        <f>+E12+E14</f>
        <v>1020823.5530499441</v>
      </c>
      <c r="G15" s="1">
        <f>+G12+G14</f>
        <v>4430186.6693766061</v>
      </c>
      <c r="H15" s="1">
        <f>+H12+H14</f>
        <v>7349994.2645070963</v>
      </c>
      <c r="I15" s="1">
        <f>+I12+I14</f>
        <v>0</v>
      </c>
      <c r="J15" s="1">
        <f>+J12+J14</f>
        <v>0</v>
      </c>
      <c r="K15" s="1">
        <f>SUM(B15:J15)</f>
        <v>39291799.859999999</v>
      </c>
    </row>
    <row r="17" spans="1:11" x14ac:dyDescent="0.2">
      <c r="A17" t="s">
        <v>6</v>
      </c>
      <c r="B17" s="1">
        <f>B$9/($K$9-$J$9-$I$9-$H$9)*-$H$17</f>
        <v>5761331.1406006226</v>
      </c>
      <c r="C17" s="1">
        <f>C$9/($K$9-$J$9-$I$9-$H$9)*-$H$17</f>
        <v>2625.738118038691</v>
      </c>
      <c r="D17" s="1">
        <f>D$9/($K$9-$J$9-$I$9-$H$9)*-$H$17</f>
        <v>331728.39718642563</v>
      </c>
      <c r="E17" s="1">
        <f>E$9/($K$9-$J$9-$I$9-$H$9)*-$H$17</f>
        <v>234897.4054569272</v>
      </c>
      <c r="G17" s="1">
        <f>G$9/($K$9-$J$9-$I$9-$H$9)*-$H$17</f>
        <v>1019411.5831450815</v>
      </c>
      <c r="H17" s="1">
        <f>-H15</f>
        <v>-7349994.2645070963</v>
      </c>
      <c r="K17" s="1">
        <v>0</v>
      </c>
    </row>
    <row r="18" spans="1:11" x14ac:dyDescent="0.2">
      <c r="A18" t="s">
        <v>4</v>
      </c>
      <c r="B18" s="1">
        <f>+B15+B17</f>
        <v>30799081.190690726</v>
      </c>
      <c r="C18" s="1">
        <f>+C15+C17</f>
        <v>14036.742466174983</v>
      </c>
      <c r="D18" s="1">
        <f>+D15+D17</f>
        <v>1773362.7158145434</v>
      </c>
      <c r="E18" s="1">
        <f>+E15+E17</f>
        <v>1255720.9585068712</v>
      </c>
      <c r="G18" s="1">
        <f>+G15+G17</f>
        <v>5449598.2525216881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39291799.859999999</v>
      </c>
    </row>
    <row r="20" spans="1:11" x14ac:dyDescent="0.2">
      <c r="A20" t="s">
        <v>7</v>
      </c>
      <c r="B20" s="1">
        <f>B$9/($K$9-$J$9-$I$9-$H$9-$G$9)*-$G$20</f>
        <v>4959565.6034083953</v>
      </c>
      <c r="C20" s="1">
        <f>C$9/($K$9-$J$9-$I$9-$H$9-$G$9)*-$G$20</f>
        <v>2260.3318809453781</v>
      </c>
      <c r="D20" s="1">
        <f>D$9/($K$9-$J$9-$I$9-$H$9-$G$9)*-$G$20</f>
        <v>285563.99696686736</v>
      </c>
      <c r="E20" s="1">
        <f>E$9/($K$9-$J$9-$I$9-$H$9-$G$9)*-$G$20</f>
        <v>202208.32026547962</v>
      </c>
      <c r="G20" s="1">
        <f>-G18</f>
        <v>-5449598.2525216881</v>
      </c>
      <c r="K20" s="1">
        <f>SUM(B20:J20)</f>
        <v>0</v>
      </c>
    </row>
    <row r="22" spans="1:11" x14ac:dyDescent="0.2">
      <c r="A22" t="s">
        <v>8</v>
      </c>
      <c r="B22" s="1">
        <f>+B20+B18</f>
        <v>35758646.794099122</v>
      </c>
      <c r="C22" s="1">
        <f t="shared" ref="C22:K22" si="3">+C20+C18</f>
        <v>16297.07434712036</v>
      </c>
      <c r="D22" s="1">
        <f t="shared" si="3"/>
        <v>2058926.7127814107</v>
      </c>
      <c r="E22" s="1">
        <f t="shared" si="3"/>
        <v>1457929.2787723509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39291799.859999999</v>
      </c>
    </row>
    <row r="27" spans="1:11" x14ac:dyDescent="0.2">
      <c r="A27" t="s">
        <v>9</v>
      </c>
      <c r="B27" s="1">
        <f>+B9</f>
        <v>16675692.5</v>
      </c>
    </row>
    <row r="28" spans="1:11" x14ac:dyDescent="0.2">
      <c r="A28" t="s">
        <v>10</v>
      </c>
      <c r="B28" s="1">
        <f>+B22-B27</f>
        <v>19082954.294099122</v>
      </c>
    </row>
    <row r="29" spans="1:11" x14ac:dyDescent="0.2">
      <c r="A29" s="28" t="s">
        <v>171</v>
      </c>
      <c r="B29" s="1">
        <f>HIBBING!B29+'ITASCA CC'!B29+'MESABI RANGE'!B29+'RAINY RIVER'!B29+VERMILION!B29</f>
        <v>2635</v>
      </c>
    </row>
    <row r="30" spans="1:11" x14ac:dyDescent="0.2">
      <c r="A30" t="s">
        <v>11</v>
      </c>
      <c r="B30" s="1">
        <f>+B28/B29</f>
        <v>7242.1078914987183</v>
      </c>
    </row>
  </sheetData>
  <phoneticPr fontId="0" type="noConversion"/>
  <pageMargins left="0.56000000000000005" right="0.59" top="0.82" bottom="1" header="0.5" footer="0.5"/>
  <pageSetup scale="1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6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42578125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Table'!B31</f>
        <v>5279621.34</v>
      </c>
      <c r="C9" s="1">
        <f>'Master Expend Table'!C31</f>
        <v>0</v>
      </c>
      <c r="D9" s="1">
        <f>'Master Expend Table'!D31</f>
        <v>695997.36</v>
      </c>
      <c r="E9" s="1">
        <f>'Master Expend Table'!E31</f>
        <v>21021.24</v>
      </c>
      <c r="G9" s="1">
        <f>'Master Expend Table'!G31</f>
        <v>856836.18</v>
      </c>
      <c r="H9" s="1">
        <f>'Master Expend Table'!H31</f>
        <v>1209835.5</v>
      </c>
      <c r="I9" s="1">
        <f>'Master Expend Table'!I31</f>
        <v>2470228.4500000002</v>
      </c>
      <c r="J9" s="1">
        <f>'Master Expend Table'!J31</f>
        <v>1416788.17</v>
      </c>
      <c r="K9" s="1">
        <f>SUM(B9:J9)</f>
        <v>11950328.24</v>
      </c>
    </row>
    <row r="11" spans="1:11" x14ac:dyDescent="0.2">
      <c r="A11" t="s">
        <v>3</v>
      </c>
      <c r="B11" s="1">
        <f>(B9/($K9-$J9))*-$J$11</f>
        <v>710122.61850080441</v>
      </c>
      <c r="C11" s="1">
        <f t="shared" ref="C11:I11" si="0">(C9/($K9-$J9))*-$J$11</f>
        <v>0</v>
      </c>
      <c r="D11" s="1">
        <f t="shared" si="0"/>
        <v>93613.430949736838</v>
      </c>
      <c r="E11" s="1">
        <f t="shared" si="0"/>
        <v>2827.4107235375809</v>
      </c>
      <c r="G11" s="1">
        <f t="shared" si="0"/>
        <v>115246.66497537619</v>
      </c>
      <c r="H11" s="1">
        <f t="shared" si="0"/>
        <v>162725.97936260898</v>
      </c>
      <c r="I11" s="1">
        <f t="shared" si="0"/>
        <v>332252.06548793585</v>
      </c>
      <c r="J11" s="1">
        <f>-J9</f>
        <v>-1416788.17</v>
      </c>
      <c r="K11" s="1">
        <v>0</v>
      </c>
    </row>
    <row r="12" spans="1:11" x14ac:dyDescent="0.2">
      <c r="A12" t="s">
        <v>4</v>
      </c>
      <c r="B12" s="1">
        <f>+B9+B11</f>
        <v>5989743.9585008044</v>
      </c>
      <c r="C12" s="1">
        <f t="shared" ref="C12:J12" si="1">+C9+C11</f>
        <v>0</v>
      </c>
      <c r="D12" s="1">
        <f t="shared" si="1"/>
        <v>789610.79094973684</v>
      </c>
      <c r="E12" s="1">
        <f t="shared" si="1"/>
        <v>23848.650723537583</v>
      </c>
      <c r="G12" s="1">
        <f t="shared" si="1"/>
        <v>972082.84497537627</v>
      </c>
      <c r="H12" s="1">
        <f t="shared" si="1"/>
        <v>1372561.4793626089</v>
      </c>
      <c r="I12" s="1">
        <f t="shared" si="1"/>
        <v>2802480.5154879359</v>
      </c>
      <c r="J12" s="1">
        <f t="shared" si="1"/>
        <v>0</v>
      </c>
      <c r="K12" s="1">
        <f>SUM(B12:J12)</f>
        <v>11950328.239999998</v>
      </c>
    </row>
    <row r="14" spans="1:11" x14ac:dyDescent="0.2">
      <c r="A14" t="s">
        <v>5</v>
      </c>
      <c r="B14" s="1">
        <f>B$9/($K$9-$J$9-$I$9)*-I14</f>
        <v>1834982.5272540199</v>
      </c>
      <c r="C14" s="1">
        <f t="shared" ref="C14:H14" si="2">C$9/($K$9-$J$9-$I$9)*-$I$14</f>
        <v>0</v>
      </c>
      <c r="D14" s="1">
        <f t="shared" si="2"/>
        <v>241900.49103311755</v>
      </c>
      <c r="E14" s="1">
        <f t="shared" si="2"/>
        <v>7306.1315607935821</v>
      </c>
      <c r="G14" s="1">
        <f t="shared" si="2"/>
        <v>297801.55010493245</v>
      </c>
      <c r="H14" s="1">
        <f t="shared" si="2"/>
        <v>420489.8155350723</v>
      </c>
      <c r="I14" s="1">
        <f>-I12</f>
        <v>-2802480.5154879359</v>
      </c>
      <c r="K14" s="1">
        <v>0</v>
      </c>
    </row>
    <row r="15" spans="1:11" x14ac:dyDescent="0.2">
      <c r="A15" t="s">
        <v>4</v>
      </c>
      <c r="B15" s="1">
        <f>+B12+B14</f>
        <v>7824726.4857548242</v>
      </c>
      <c r="C15" s="1">
        <f>+C12+C14</f>
        <v>0</v>
      </c>
      <c r="D15" s="1">
        <f>+D12+D14</f>
        <v>1031511.2819828544</v>
      </c>
      <c r="E15" s="1">
        <f>+E12+E14</f>
        <v>31154.782284331166</v>
      </c>
      <c r="G15" s="1">
        <f>+G12+G14</f>
        <v>1269884.3950803087</v>
      </c>
      <c r="H15" s="1">
        <f>+H12+H14</f>
        <v>1793051.2948976811</v>
      </c>
      <c r="I15" s="1">
        <f>+I12+I14</f>
        <v>0</v>
      </c>
      <c r="J15" s="1">
        <f>+J12+J14</f>
        <v>0</v>
      </c>
      <c r="K15" s="1">
        <f>SUM(B15:J15)</f>
        <v>11950328.24</v>
      </c>
    </row>
    <row r="17" spans="1:11" x14ac:dyDescent="0.2">
      <c r="A17" t="s">
        <v>6</v>
      </c>
      <c r="B17" s="1">
        <f>B$9/($K$9-$J$9-$I$9-$H$9)*-$H$17</f>
        <v>1381289.1027125122</v>
      </c>
      <c r="C17" s="1">
        <f>C$9/($K$9-$J$9-$I$9-$H$9)*-$H$17</f>
        <v>0</v>
      </c>
      <c r="D17" s="1">
        <f>D$9/($K$9-$J$9-$I$9-$H$9)*-$H$17</f>
        <v>182091.38628958518</v>
      </c>
      <c r="E17" s="1">
        <f>E$9/($K$9-$J$9-$I$9-$H$9)*-$H$17</f>
        <v>5499.7144430635199</v>
      </c>
      <c r="G17" s="1">
        <f>G$9/($K$9-$J$9-$I$9-$H$9)*-$H$17</f>
        <v>224171.09145252008</v>
      </c>
      <c r="H17" s="1">
        <f>-H15</f>
        <v>-1793051.2948976811</v>
      </c>
      <c r="K17" s="1">
        <v>0</v>
      </c>
    </row>
    <row r="18" spans="1:11" x14ac:dyDescent="0.2">
      <c r="A18" t="s">
        <v>4</v>
      </c>
      <c r="B18" s="1">
        <f>+B15+B17</f>
        <v>9206015.5884673372</v>
      </c>
      <c r="C18" s="1">
        <f>+C15+C17</f>
        <v>0</v>
      </c>
      <c r="D18" s="1">
        <f>+D15+D17</f>
        <v>1213602.6682724396</v>
      </c>
      <c r="E18" s="1">
        <f>+E15+E17</f>
        <v>36654.496727394682</v>
      </c>
      <c r="G18" s="1">
        <f>+G15+G17</f>
        <v>1494055.4865328288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11950328.239999998</v>
      </c>
    </row>
    <row r="20" spans="1:11" x14ac:dyDescent="0.2">
      <c r="A20" t="s">
        <v>7</v>
      </c>
      <c r="B20" s="1">
        <f>B$9/($K$9-$J$9-$I$9-$H$9-$G$9)*-$G$20</f>
        <v>1315411.1817230107</v>
      </c>
      <c r="C20" s="1">
        <f>C$9/($K$9-$J$9-$I$9-$H$9-$G$9)*-$G$20</f>
        <v>0</v>
      </c>
      <c r="D20" s="1">
        <f>D$9/($K$9-$J$9-$I$9-$H$9-$G$9)*-$G$20</f>
        <v>173406.88864510419</v>
      </c>
      <c r="E20" s="1">
        <f>E$9/($K$9-$J$9-$I$9-$H$9-$G$9)*-$G$20</f>
        <v>5237.4161647136289</v>
      </c>
      <c r="G20" s="1">
        <f>-G18</f>
        <v>-1494055.4865328288</v>
      </c>
      <c r="K20" s="1">
        <f>SUM(B20:J20)</f>
        <v>0</v>
      </c>
    </row>
    <row r="22" spans="1:11" x14ac:dyDescent="0.2">
      <c r="A22" t="s">
        <v>8</v>
      </c>
      <c r="B22" s="1">
        <f>+B20+B18</f>
        <v>10521426.770190347</v>
      </c>
      <c r="C22" s="1">
        <f t="shared" ref="C22:K22" si="3">+C20+C18</f>
        <v>0</v>
      </c>
      <c r="D22" s="1">
        <f t="shared" si="3"/>
        <v>1387009.5569175438</v>
      </c>
      <c r="E22" s="1">
        <f t="shared" si="3"/>
        <v>41891.91289210831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11950328.239999998</v>
      </c>
    </row>
    <row r="27" spans="1:11" x14ac:dyDescent="0.2">
      <c r="A27" t="s">
        <v>9</v>
      </c>
      <c r="B27" s="1">
        <f>+B9</f>
        <v>5279621.34</v>
      </c>
    </row>
    <row r="28" spans="1:11" x14ac:dyDescent="0.2">
      <c r="A28" t="s">
        <v>10</v>
      </c>
      <c r="B28" s="1">
        <f>+B22-B27</f>
        <v>5241805.4301903471</v>
      </c>
    </row>
    <row r="29" spans="1:11" x14ac:dyDescent="0.2">
      <c r="A29" s="28" t="s">
        <v>171</v>
      </c>
      <c r="B29" s="1">
        <v>663</v>
      </c>
    </row>
    <row r="30" spans="1:11" x14ac:dyDescent="0.2">
      <c r="A30" t="s">
        <v>11</v>
      </c>
      <c r="B30" s="1">
        <f>+B28/B29</f>
        <v>7906.1922023987136</v>
      </c>
    </row>
  </sheetData>
  <phoneticPr fontId="0" type="noConversion"/>
  <pageMargins left="0.46" right="0.55000000000000004" top="1" bottom="0.51" header="0.5" footer="0.5"/>
  <pageSetup orientation="landscape" horizontalDpi="4294967294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7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42578125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Table'!B32</f>
        <v>4048262.4</v>
      </c>
      <c r="C9" s="1">
        <f>'Master Expend Table'!C32</f>
        <v>0</v>
      </c>
      <c r="D9" s="1">
        <f>'Master Expend Table'!D32</f>
        <v>159877.28</v>
      </c>
      <c r="E9" s="1">
        <f>'Master Expend Table'!E32</f>
        <v>285375.24</v>
      </c>
      <c r="G9" s="1">
        <f>'Master Expend Table'!G32</f>
        <v>710771.83</v>
      </c>
      <c r="H9" s="1">
        <f>'Master Expend Table'!H32</f>
        <v>1337103.71</v>
      </c>
      <c r="I9" s="1">
        <f>'Master Expend Table'!I32</f>
        <v>1777689.03</v>
      </c>
      <c r="J9" s="1">
        <f>'Master Expend Table'!J32</f>
        <v>1833171.12</v>
      </c>
      <c r="K9" s="1">
        <f>SUM(B9:J9)</f>
        <v>10152250.609999999</v>
      </c>
    </row>
    <row r="11" spans="1:11" x14ac:dyDescent="0.2">
      <c r="A11" t="s">
        <v>3</v>
      </c>
      <c r="B11" s="1">
        <f>(B9/($K9-$J9))*-$J$11</f>
        <v>892064.76831752073</v>
      </c>
      <c r="C11" s="1">
        <f t="shared" ref="C11:I11" si="0">(C9/($K9-$J9))*-$J$11</f>
        <v>0</v>
      </c>
      <c r="D11" s="1">
        <f t="shared" si="0"/>
        <v>35230.1492962599</v>
      </c>
      <c r="E11" s="1">
        <f t="shared" si="0"/>
        <v>62884.559398658763</v>
      </c>
      <c r="G11" s="1">
        <f t="shared" si="0"/>
        <v>156623.86604573118</v>
      </c>
      <c r="H11" s="1">
        <f t="shared" si="0"/>
        <v>294640.76026239002</v>
      </c>
      <c r="I11" s="1">
        <f t="shared" si="0"/>
        <v>391727.01667943964</v>
      </c>
      <c r="J11" s="1">
        <f>-J9</f>
        <v>-1833171.12</v>
      </c>
      <c r="K11" s="1">
        <v>0</v>
      </c>
    </row>
    <row r="12" spans="1:11" x14ac:dyDescent="0.2">
      <c r="A12" t="s">
        <v>4</v>
      </c>
      <c r="B12" s="1">
        <f>+B9+B11</f>
        <v>4940327.168317521</v>
      </c>
      <c r="C12" s="1">
        <f t="shared" ref="C12:J12" si="1">+C9+C11</f>
        <v>0</v>
      </c>
      <c r="D12" s="1">
        <f t="shared" si="1"/>
        <v>195107.42929625988</v>
      </c>
      <c r="E12" s="1">
        <f t="shared" si="1"/>
        <v>348259.79939865874</v>
      </c>
      <c r="G12" s="1">
        <f t="shared" si="1"/>
        <v>867395.69604573119</v>
      </c>
      <c r="H12" s="1">
        <f t="shared" si="1"/>
        <v>1631744.4702623901</v>
      </c>
      <c r="I12" s="1">
        <f t="shared" si="1"/>
        <v>2169416.0466794395</v>
      </c>
      <c r="J12" s="1">
        <f t="shared" si="1"/>
        <v>0</v>
      </c>
      <c r="K12" s="1">
        <f>SUM(B12:J12)</f>
        <v>10152250.609999999</v>
      </c>
    </row>
    <row r="14" spans="1:11" x14ac:dyDescent="0.2">
      <c r="A14" t="s">
        <v>5</v>
      </c>
      <c r="B14" s="1">
        <f>B$9/($K$9-$J$9-$I$9)*-I14</f>
        <v>1342583.8841806457</v>
      </c>
      <c r="C14" s="1">
        <f t="shared" ref="C14:H14" si="2">C$9/($K$9-$J$9-$I$9)*-$I$14</f>
        <v>0</v>
      </c>
      <c r="D14" s="1">
        <f t="shared" si="2"/>
        <v>53022.417611723155</v>
      </c>
      <c r="E14" s="1">
        <f t="shared" si="2"/>
        <v>94643.123471488405</v>
      </c>
      <c r="G14" s="1">
        <f t="shared" si="2"/>
        <v>235723.55494732395</v>
      </c>
      <c r="H14" s="1">
        <f t="shared" si="2"/>
        <v>443443.0664682585</v>
      </c>
      <c r="I14" s="1">
        <f>-I12</f>
        <v>-2169416.0466794395</v>
      </c>
      <c r="K14" s="1">
        <v>0</v>
      </c>
    </row>
    <row r="15" spans="1:11" x14ac:dyDescent="0.2">
      <c r="A15" t="s">
        <v>4</v>
      </c>
      <c r="B15" s="1">
        <f>+B12+B14</f>
        <v>6282911.0524981664</v>
      </c>
      <c r="C15" s="1">
        <f>+C12+C14</f>
        <v>0</v>
      </c>
      <c r="D15" s="1">
        <f>+D12+D14</f>
        <v>248129.84690798304</v>
      </c>
      <c r="E15" s="1">
        <f>+E12+E14</f>
        <v>442902.92287014716</v>
      </c>
      <c r="G15" s="1">
        <f>+G12+G14</f>
        <v>1103119.2509930551</v>
      </c>
      <c r="H15" s="1">
        <f>+H12+H14</f>
        <v>2075187.5367306485</v>
      </c>
      <c r="I15" s="1">
        <f>+I12+I14</f>
        <v>0</v>
      </c>
      <c r="J15" s="1">
        <f>+J12+J14</f>
        <v>0</v>
      </c>
      <c r="K15" s="1">
        <f>SUM(B15:J15)</f>
        <v>10152250.609999999</v>
      </c>
    </row>
    <row r="17" spans="1:11" x14ac:dyDescent="0.2">
      <c r="A17" t="s">
        <v>6</v>
      </c>
      <c r="B17" s="1">
        <f>B$9/($K$9-$J$9-$I$9-$H$9)*-$H$17</f>
        <v>1614227.6706592513</v>
      </c>
      <c r="C17" s="1">
        <f>C$9/($K$9-$J$9-$I$9-$H$9)*-$H$17</f>
        <v>0</v>
      </c>
      <c r="D17" s="1">
        <f>D$9/($K$9-$J$9-$I$9-$H$9)*-$H$17</f>
        <v>63750.395548899418</v>
      </c>
      <c r="E17" s="1">
        <f>E$9/($K$9-$J$9-$I$9-$H$9)*-$H$17</f>
        <v>113792.18128968735</v>
      </c>
      <c r="G17" s="1">
        <f>G$9/($K$9-$J$9-$I$9-$H$9)*-$H$17</f>
        <v>283417.2892328109</v>
      </c>
      <c r="H17" s="1">
        <f>-H15</f>
        <v>-2075187.5367306485</v>
      </c>
      <c r="K17" s="1">
        <v>0</v>
      </c>
    </row>
    <row r="18" spans="1:11" x14ac:dyDescent="0.2">
      <c r="A18" t="s">
        <v>4</v>
      </c>
      <c r="B18" s="1">
        <f>+B15+B17</f>
        <v>7897138.723157418</v>
      </c>
      <c r="C18" s="1">
        <f>+C15+C17</f>
        <v>0</v>
      </c>
      <c r="D18" s="1">
        <f>+D15+D17</f>
        <v>311880.24245688244</v>
      </c>
      <c r="E18" s="1">
        <f>+E15+E17</f>
        <v>556695.10415983456</v>
      </c>
      <c r="G18" s="1">
        <f>+G15+G17</f>
        <v>1386536.540225866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10152250.609999999</v>
      </c>
    </row>
    <row r="20" spans="1:11" x14ac:dyDescent="0.2">
      <c r="A20" t="s">
        <v>7</v>
      </c>
      <c r="B20" s="1">
        <f>B$9/($K$9-$J$9-$I$9-$H$9-$G$9)*-$G$20</f>
        <v>1249147.6810368446</v>
      </c>
      <c r="C20" s="1">
        <f>C$9/($K$9-$J$9-$I$9-$H$9-$G$9)*-$G$20</f>
        <v>0</v>
      </c>
      <c r="D20" s="1">
        <f>D$9/($K$9-$J$9-$I$9-$H$9-$G$9)*-$G$20</f>
        <v>49332.358881301341</v>
      </c>
      <c r="E20" s="1">
        <f>E$9/($K$9-$J$9-$I$9-$H$9-$G$9)*-$G$20</f>
        <v>88056.500307720416</v>
      </c>
      <c r="G20" s="1">
        <f>-G18</f>
        <v>-1386536.540225866</v>
      </c>
      <c r="K20" s="1">
        <f>SUM(B20:J20)</f>
        <v>0</v>
      </c>
    </row>
    <row r="22" spans="1:11" x14ac:dyDescent="0.2">
      <c r="A22" t="s">
        <v>8</v>
      </c>
      <c r="B22" s="1">
        <f>+B20+B18</f>
        <v>9146286.4041942619</v>
      </c>
      <c r="C22" s="1">
        <f t="shared" ref="C22:K22" si="3">+C20+C18</f>
        <v>0</v>
      </c>
      <c r="D22" s="1">
        <f t="shared" si="3"/>
        <v>361212.6013381838</v>
      </c>
      <c r="E22" s="1">
        <f t="shared" si="3"/>
        <v>644751.60446755495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10152250.609999999</v>
      </c>
    </row>
    <row r="27" spans="1:11" x14ac:dyDescent="0.2">
      <c r="A27" t="s">
        <v>9</v>
      </c>
      <c r="B27" s="1">
        <f>+B9</f>
        <v>4048262.4</v>
      </c>
    </row>
    <row r="28" spans="1:11" x14ac:dyDescent="0.2">
      <c r="A28" t="s">
        <v>10</v>
      </c>
      <c r="B28" s="1">
        <f>+B22-B27</f>
        <v>5098024.0041942615</v>
      </c>
    </row>
    <row r="29" spans="1:11" x14ac:dyDescent="0.2">
      <c r="A29" s="28" t="s">
        <v>171</v>
      </c>
      <c r="B29" s="1">
        <v>702</v>
      </c>
    </row>
    <row r="30" spans="1:11" x14ac:dyDescent="0.2">
      <c r="A30" t="s">
        <v>11</v>
      </c>
      <c r="B30" s="1">
        <f>+B28/B29</f>
        <v>7262.1424561171816</v>
      </c>
    </row>
  </sheetData>
  <phoneticPr fontId="0" type="noConversion"/>
  <pageMargins left="0.59" right="0.55000000000000004" top="1" bottom="0.53" header="0.5" footer="0.5"/>
  <pageSetup orientation="landscape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5703125" style="1" bestFit="1" customWidth="1"/>
    <col min="5" max="5" width="9.28515625" style="1" bestFit="1" customWidth="1"/>
    <col min="6" max="6" width="2.7109375" style="3" customWidth="1"/>
    <col min="7" max="9" width="11.5703125" style="1" bestFit="1" customWidth="1"/>
    <col min="10" max="10" width="13.7109375" style="1" bestFit="1" customWidth="1"/>
    <col min="11" max="11" width="12.140625" style="1" bestFit="1" customWidth="1"/>
  </cols>
  <sheetData>
    <row r="1" spans="1:11" ht="15.75" x14ac:dyDescent="0.25">
      <c r="A1" s="5" t="str">
        <f>System!A1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99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Table'!B6</f>
        <v>12008416.369999999</v>
      </c>
      <c r="C9" s="1">
        <f>'Master Expend Table'!C6</f>
        <v>0</v>
      </c>
      <c r="D9" s="1">
        <f>'Master Expend Table'!D6</f>
        <v>867793.55</v>
      </c>
      <c r="E9" s="1">
        <f>'Master Expend Table'!E6</f>
        <v>290937.03000000003</v>
      </c>
      <c r="G9" s="1">
        <f>'Master Expend Table'!G6</f>
        <v>2646484.65</v>
      </c>
      <c r="H9" s="1">
        <f>'Master Expend Table'!H6</f>
        <v>2924300.12</v>
      </c>
      <c r="I9" s="1">
        <f>'Master Expend Table'!I6</f>
        <v>4066181.53</v>
      </c>
      <c r="J9" s="1">
        <f>'Master Expend Table'!J6</f>
        <v>2961744.16</v>
      </c>
      <c r="K9" s="1">
        <f>SUM(B9:J9)</f>
        <v>25765857.41</v>
      </c>
    </row>
    <row r="11" spans="1:11" x14ac:dyDescent="0.2">
      <c r="A11" t="s">
        <v>3</v>
      </c>
      <c r="B11" s="1">
        <f>(B9/($K9-$J9))*-$J$11</f>
        <v>1559624.6459921391</v>
      </c>
      <c r="C11" s="1">
        <f t="shared" ref="C11:I11" si="0">(C9/($K9-$J9))*-$J$11</f>
        <v>0</v>
      </c>
      <c r="D11" s="1">
        <f t="shared" si="0"/>
        <v>112706.96872188916</v>
      </c>
      <c r="E11" s="1">
        <f t="shared" si="0"/>
        <v>37786.211640141053</v>
      </c>
      <c r="G11" s="1">
        <f t="shared" si="0"/>
        <v>343719.15148540772</v>
      </c>
      <c r="H11" s="1">
        <f t="shared" si="0"/>
        <v>379801.16602417332</v>
      </c>
      <c r="I11" s="1">
        <f t="shared" si="0"/>
        <v>528106.01613624964</v>
      </c>
      <c r="J11" s="1">
        <f>-J9</f>
        <v>-2961744.16</v>
      </c>
      <c r="K11" s="1">
        <v>0</v>
      </c>
    </row>
    <row r="12" spans="1:11" x14ac:dyDescent="0.2">
      <c r="A12" t="s">
        <v>4</v>
      </c>
      <c r="B12" s="1">
        <f>+B9+B11</f>
        <v>13568041.015992139</v>
      </c>
      <c r="C12" s="1">
        <f t="shared" ref="C12:J12" si="1">+C9+C11</f>
        <v>0</v>
      </c>
      <c r="D12" s="1">
        <f t="shared" si="1"/>
        <v>980500.51872188924</v>
      </c>
      <c r="E12" s="1">
        <f t="shared" si="1"/>
        <v>328723.24164014106</v>
      </c>
      <c r="G12" s="1">
        <f t="shared" si="1"/>
        <v>2990203.8014854076</v>
      </c>
      <c r="H12" s="1">
        <f t="shared" si="1"/>
        <v>3304101.2860241733</v>
      </c>
      <c r="I12" s="1">
        <f t="shared" si="1"/>
        <v>4594287.5461362498</v>
      </c>
      <c r="J12" s="1">
        <f t="shared" si="1"/>
        <v>0</v>
      </c>
      <c r="K12" s="1">
        <f>SUM(B12:J12)</f>
        <v>25765857.409999996</v>
      </c>
    </row>
    <row r="14" spans="1:11" x14ac:dyDescent="0.2">
      <c r="A14" t="s">
        <v>5</v>
      </c>
      <c r="B14" s="1">
        <f>B$9/($K$9-$J$9-$I$9)*-I14</f>
        <v>2944301.3563030353</v>
      </c>
      <c r="C14" s="1">
        <f t="shared" ref="C14:H14" si="2">C$9/($K$9-$J$9-$I$9)*-$I$14</f>
        <v>0</v>
      </c>
      <c r="D14" s="1">
        <f t="shared" si="2"/>
        <v>212771.2470596176</v>
      </c>
      <c r="E14" s="1">
        <f t="shared" si="2"/>
        <v>71333.826679077509</v>
      </c>
      <c r="G14" s="1">
        <f t="shared" si="2"/>
        <v>648882.25927080878</v>
      </c>
      <c r="H14" s="1">
        <f t="shared" si="2"/>
        <v>716998.85682371038</v>
      </c>
      <c r="I14" s="1">
        <f>-I12</f>
        <v>-4594287.5461362498</v>
      </c>
      <c r="K14" s="1">
        <v>0</v>
      </c>
    </row>
    <row r="15" spans="1:11" x14ac:dyDescent="0.2">
      <c r="A15" t="s">
        <v>4</v>
      </c>
      <c r="B15" s="1">
        <f>+B12+B14</f>
        <v>16512342.372295175</v>
      </c>
      <c r="C15" s="1">
        <f>+C12+C14</f>
        <v>0</v>
      </c>
      <c r="D15" s="1">
        <f>+D12+D14</f>
        <v>1193271.7657815069</v>
      </c>
      <c r="E15" s="1">
        <f>+E12+E14</f>
        <v>400057.06831921858</v>
      </c>
      <c r="G15" s="1">
        <f>+G12+G14</f>
        <v>3639086.0607562163</v>
      </c>
      <c r="H15" s="1">
        <f>+H12+H14</f>
        <v>4021100.1428478835</v>
      </c>
      <c r="I15" s="1">
        <f>+I12+I14</f>
        <v>0</v>
      </c>
      <c r="J15" s="1">
        <f>+J12+J14</f>
        <v>0</v>
      </c>
      <c r="K15" s="1">
        <f>SUM(B15:J15)</f>
        <v>25765857.410000004</v>
      </c>
    </row>
    <row r="17" spans="1:11" x14ac:dyDescent="0.2">
      <c r="A17" t="s">
        <v>6</v>
      </c>
      <c r="B17" s="1">
        <f>B$9/($K$9-$J$9-$I$9-$H$9)*-$H$17</f>
        <v>3053507.6320346217</v>
      </c>
      <c r="C17" s="1">
        <f>C$9/($K$9-$J$9-$I$9-$H$9)*-$H$17</f>
        <v>0</v>
      </c>
      <c r="D17" s="1">
        <f>D$9/($K$9-$J$9-$I$9-$H$9)*-$H$17</f>
        <v>220663.08714738698</v>
      </c>
      <c r="E17" s="1">
        <f>E$9/($K$9-$J$9-$I$9-$H$9)*-$H$17</f>
        <v>73979.650119883852</v>
      </c>
      <c r="G17" s="1">
        <f>G$9/($K$9-$J$9-$I$9-$H$9)*-$H$17</f>
        <v>672949.77354599128</v>
      </c>
      <c r="H17" s="1">
        <f>-H15</f>
        <v>-4021100.1428478835</v>
      </c>
      <c r="K17" s="1">
        <v>0</v>
      </c>
    </row>
    <row r="18" spans="1:11" x14ac:dyDescent="0.2">
      <c r="A18" t="s">
        <v>4</v>
      </c>
      <c r="B18" s="1">
        <f>+B15+B17</f>
        <v>19565850.004329797</v>
      </c>
      <c r="C18" s="1">
        <f>+C15+C17</f>
        <v>0</v>
      </c>
      <c r="D18" s="1">
        <f>+D15+D17</f>
        <v>1413934.8529288939</v>
      </c>
      <c r="E18" s="1">
        <f>+E15+E17</f>
        <v>474036.71843910241</v>
      </c>
      <c r="G18" s="1">
        <f>+G15+G17</f>
        <v>4312035.8343022075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25765857.410000004</v>
      </c>
    </row>
    <row r="20" spans="1:11" x14ac:dyDescent="0.2">
      <c r="A20" t="s">
        <v>7</v>
      </c>
      <c r="B20" s="1">
        <f>B$9/($K$9-$J$9-$I$9-$H$9-$G$9)*-$G$20</f>
        <v>3932569.5913693164</v>
      </c>
      <c r="C20" s="1">
        <f>C$9/($K$9-$J$9-$I$9-$H$9-$G$9)*-$G$20</f>
        <v>0</v>
      </c>
      <c r="D20" s="1">
        <f>D$9/($K$9-$J$9-$I$9-$H$9-$G$9)*-$G$20</f>
        <v>284188.8906219221</v>
      </c>
      <c r="E20" s="1">
        <f>E$9/($K$9-$J$9-$I$9-$H$9-$G$9)*-$G$20</f>
        <v>95277.352310969451</v>
      </c>
      <c r="G20" s="1">
        <f>-G18</f>
        <v>-4312035.8343022075</v>
      </c>
      <c r="K20" s="1">
        <f>SUM(B20:J20)</f>
        <v>0</v>
      </c>
    </row>
    <row r="22" spans="1:11" x14ac:dyDescent="0.2">
      <c r="A22" t="s">
        <v>8</v>
      </c>
      <c r="B22" s="1">
        <f>+B20+B18</f>
        <v>23498419.595699113</v>
      </c>
      <c r="C22" s="1">
        <f t="shared" ref="C22:K22" si="3">+C20+C18</f>
        <v>0</v>
      </c>
      <c r="D22" s="1">
        <f t="shared" si="3"/>
        <v>1698123.7435508161</v>
      </c>
      <c r="E22" s="1">
        <f t="shared" si="3"/>
        <v>569314.0707500719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25765857.410000004</v>
      </c>
    </row>
    <row r="27" spans="1:11" x14ac:dyDescent="0.2">
      <c r="A27" t="s">
        <v>9</v>
      </c>
      <c r="B27" s="1">
        <f>+B9</f>
        <v>12008416.369999999</v>
      </c>
    </row>
    <row r="28" spans="1:11" x14ac:dyDescent="0.2">
      <c r="A28" t="s">
        <v>10</v>
      </c>
      <c r="B28" s="1">
        <f>+B22-B27</f>
        <v>11490003.225699114</v>
      </c>
    </row>
    <row r="29" spans="1:11" x14ac:dyDescent="0.2">
      <c r="A29" s="28" t="s">
        <v>171</v>
      </c>
      <c r="B29" s="1">
        <v>1696</v>
      </c>
    </row>
    <row r="30" spans="1:11" x14ac:dyDescent="0.2">
      <c r="A30" t="s">
        <v>11</v>
      </c>
      <c r="B30" s="1">
        <f>+B28/B29</f>
        <v>6774.7660528886281</v>
      </c>
    </row>
  </sheetData>
  <phoneticPr fontId="0" type="noConversion"/>
  <pageMargins left="0.43" right="0.17" top="0.73" bottom="0.33" header="0.27" footer="0.25"/>
  <pageSetup orientation="landscape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8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7109375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60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Table'!B33</f>
        <v>4190477.35</v>
      </c>
      <c r="C9" s="1">
        <f>'Master Expend Table'!C33</f>
        <v>7599.98</v>
      </c>
      <c r="D9" s="1">
        <f>'Master Expend Table'!D33</f>
        <v>101861.96</v>
      </c>
      <c r="E9" s="1">
        <f>'Master Expend Table'!E33</f>
        <v>192827.62</v>
      </c>
      <c r="G9" s="1">
        <f>'Master Expend Table'!G33</f>
        <v>519840.77</v>
      </c>
      <c r="H9" s="1">
        <f>'Master Expend Table'!H33</f>
        <v>1017105.78</v>
      </c>
      <c r="I9" s="1">
        <f>'Master Expend Table'!I33</f>
        <v>1638038.09</v>
      </c>
      <c r="J9" s="1">
        <f>'Master Expend Table'!J33</f>
        <v>1403408.12</v>
      </c>
      <c r="K9" s="1">
        <f>SUM(B9:J9)</f>
        <v>9071159.6699999999</v>
      </c>
    </row>
    <row r="11" spans="1:11" x14ac:dyDescent="0.2">
      <c r="A11" t="s">
        <v>3</v>
      </c>
      <c r="B11" s="1">
        <f>(B9/($K9-$J9))*-$J$11</f>
        <v>766971.89538777934</v>
      </c>
      <c r="C11" s="1">
        <f t="shared" ref="C11:I11" si="0">(C9/($K9-$J9))*-$J$11</f>
        <v>1391.004073917549</v>
      </c>
      <c r="D11" s="1">
        <f t="shared" si="0"/>
        <v>18643.522922063799</v>
      </c>
      <c r="E11" s="1">
        <f t="shared" si="0"/>
        <v>35292.725110306215</v>
      </c>
      <c r="G11" s="1">
        <f t="shared" si="0"/>
        <v>95145.069968399344</v>
      </c>
      <c r="H11" s="1">
        <f t="shared" si="0"/>
        <v>186158.15878266605</v>
      </c>
      <c r="I11" s="1">
        <f t="shared" si="0"/>
        <v>299805.74375486793</v>
      </c>
      <c r="J11" s="1">
        <f>-J9</f>
        <v>-1403408.12</v>
      </c>
      <c r="K11" s="1">
        <v>0</v>
      </c>
    </row>
    <row r="12" spans="1:11" x14ac:dyDescent="0.2">
      <c r="A12" t="s">
        <v>4</v>
      </c>
      <c r="B12" s="1">
        <f>+B9+B11</f>
        <v>4957449.2453877795</v>
      </c>
      <c r="C12" s="1">
        <f t="shared" ref="C12:J12" si="1">+C9+C11</f>
        <v>8990.9840739175488</v>
      </c>
      <c r="D12" s="1">
        <f t="shared" si="1"/>
        <v>120505.48292206381</v>
      </c>
      <c r="E12" s="1">
        <f t="shared" si="1"/>
        <v>228120.34511030623</v>
      </c>
      <c r="G12" s="1">
        <f t="shared" si="1"/>
        <v>614985.83996839938</v>
      </c>
      <c r="H12" s="1">
        <f t="shared" si="1"/>
        <v>1203263.9387826661</v>
      </c>
      <c r="I12" s="1">
        <f t="shared" si="1"/>
        <v>1937843.833754868</v>
      </c>
      <c r="J12" s="1">
        <f t="shared" si="1"/>
        <v>0</v>
      </c>
      <c r="K12" s="1">
        <f>SUM(B12:J12)</f>
        <v>9071159.6699999999</v>
      </c>
    </row>
    <row r="14" spans="1:11" x14ac:dyDescent="0.2">
      <c r="A14" t="s">
        <v>5</v>
      </c>
      <c r="B14" s="1">
        <f>B$9/($K$9-$J$9-$I$9)*-I14</f>
        <v>1346745.703101278</v>
      </c>
      <c r="C14" s="1">
        <f t="shared" ref="C14:H14" si="2">C$9/($K$9-$J$9-$I$9)*-$I$14</f>
        <v>2442.4998762147347</v>
      </c>
      <c r="D14" s="1">
        <f t="shared" si="2"/>
        <v>32736.642029451432</v>
      </c>
      <c r="E14" s="1">
        <f t="shared" si="2"/>
        <v>61971.404922221111</v>
      </c>
      <c r="G14" s="1">
        <f t="shared" si="2"/>
        <v>167067.67864867707</v>
      </c>
      <c r="H14" s="1">
        <f t="shared" si="2"/>
        <v>326879.90517702571</v>
      </c>
      <c r="I14" s="1">
        <f>-I12</f>
        <v>-1937843.833754868</v>
      </c>
      <c r="K14" s="1">
        <v>0</v>
      </c>
    </row>
    <row r="15" spans="1:11" x14ac:dyDescent="0.2">
      <c r="A15" t="s">
        <v>4</v>
      </c>
      <c r="B15" s="1">
        <f>+B12+B14</f>
        <v>6304194.9484890578</v>
      </c>
      <c r="C15" s="1">
        <f>+C12+C14</f>
        <v>11433.483950132284</v>
      </c>
      <c r="D15" s="1">
        <f>+D12+D14</f>
        <v>153242.12495151523</v>
      </c>
      <c r="E15" s="1">
        <f>+E12+E14</f>
        <v>290091.75003252731</v>
      </c>
      <c r="G15" s="1">
        <f>+G12+G14</f>
        <v>782053.51861707645</v>
      </c>
      <c r="H15" s="1">
        <f>+H12+H14</f>
        <v>1530143.8439596919</v>
      </c>
      <c r="I15" s="1">
        <f>+I12+I14</f>
        <v>0</v>
      </c>
      <c r="J15" s="1">
        <f>+J12+J14</f>
        <v>0</v>
      </c>
      <c r="K15" s="1">
        <f>SUM(B15:J15)</f>
        <v>9071159.6700000018</v>
      </c>
    </row>
    <row r="17" spans="1:11" x14ac:dyDescent="0.2">
      <c r="A17" t="s">
        <v>6</v>
      </c>
      <c r="B17" s="1">
        <f>B$9/($K$9-$J$9-$I$9-$H$9)*-$H$17</f>
        <v>1279181.1228192956</v>
      </c>
      <c r="C17" s="1">
        <f>C$9/($K$9-$J$9-$I$9-$H$9)*-$H$17</f>
        <v>2319.9626528954245</v>
      </c>
      <c r="D17" s="1">
        <f>D$9/($K$9-$J$9-$I$9-$H$9)*-$H$17</f>
        <v>31094.284846897972</v>
      </c>
      <c r="E17" s="1">
        <f>E$9/($K$9-$J$9-$I$9-$H$9)*-$H$17</f>
        <v>58862.375538713371</v>
      </c>
      <c r="G17" s="1">
        <f>G$9/($K$9-$J$9-$I$9-$H$9)*-$H$17</f>
        <v>158686.09810188977</v>
      </c>
      <c r="H17" s="1">
        <f>-H15</f>
        <v>-1530143.8439596919</v>
      </c>
      <c r="K17" s="1">
        <v>0</v>
      </c>
    </row>
    <row r="18" spans="1:11" x14ac:dyDescent="0.2">
      <c r="A18" t="s">
        <v>4</v>
      </c>
      <c r="B18" s="1">
        <f>+B15+B17</f>
        <v>7583376.0713083539</v>
      </c>
      <c r="C18" s="1">
        <f>+C15+C17</f>
        <v>13753.446603027709</v>
      </c>
      <c r="D18" s="1">
        <f>+D15+D17</f>
        <v>184336.40979841319</v>
      </c>
      <c r="E18" s="1">
        <f>+E15+E17</f>
        <v>348954.12557124067</v>
      </c>
      <c r="G18" s="1">
        <f>+G15+G17</f>
        <v>940739.61671896628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9071159.6700000018</v>
      </c>
    </row>
    <row r="20" spans="1:11" x14ac:dyDescent="0.2">
      <c r="A20" t="s">
        <v>7</v>
      </c>
      <c r="B20" s="1">
        <f>B$9/($K$9-$J$9-$I$9-$H$9-$G$9)*-$G$20</f>
        <v>877443.26271057536</v>
      </c>
      <c r="C20" s="1">
        <f>C$9/($K$9-$J$9-$I$9-$H$9-$G$9)*-$G$20</f>
        <v>1591.3583801461466</v>
      </c>
      <c r="D20" s="1">
        <f>D$9/($K$9-$J$9-$I$9-$H$9-$G$9)*-$G$20</f>
        <v>21328.856610689974</v>
      </c>
      <c r="E20" s="1">
        <f>E$9/($K$9-$J$9-$I$9-$H$9-$G$9)*-$G$20</f>
        <v>40376.13901755488</v>
      </c>
      <c r="G20" s="1">
        <f>-G18</f>
        <v>-940739.61671896628</v>
      </c>
      <c r="K20" s="1">
        <f>SUM(B20:J20)</f>
        <v>0</v>
      </c>
    </row>
    <row r="22" spans="1:11" x14ac:dyDescent="0.2">
      <c r="A22" t="s">
        <v>8</v>
      </c>
      <c r="B22" s="1">
        <f>+B20+B18</f>
        <v>8460819.3340189289</v>
      </c>
      <c r="C22" s="1">
        <f t="shared" ref="C22:K22" si="3">+C20+C18</f>
        <v>15344.804983173855</v>
      </c>
      <c r="D22" s="1">
        <f t="shared" si="3"/>
        <v>205665.26640910318</v>
      </c>
      <c r="E22" s="1">
        <f t="shared" si="3"/>
        <v>389330.26458879554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9071159.6700000018</v>
      </c>
    </row>
    <row r="27" spans="1:11" x14ac:dyDescent="0.2">
      <c r="A27" t="s">
        <v>9</v>
      </c>
      <c r="B27" s="1">
        <f>+B9</f>
        <v>4190477.35</v>
      </c>
    </row>
    <row r="28" spans="1:11" x14ac:dyDescent="0.2">
      <c r="A28" t="s">
        <v>10</v>
      </c>
      <c r="B28" s="1">
        <f>+B22-B27</f>
        <v>4270341.9840189293</v>
      </c>
    </row>
    <row r="29" spans="1:11" x14ac:dyDescent="0.2">
      <c r="A29" s="28" t="s">
        <v>171</v>
      </c>
      <c r="B29" s="1">
        <v>647</v>
      </c>
    </row>
    <row r="30" spans="1:11" x14ac:dyDescent="0.2">
      <c r="A30" t="s">
        <v>11</v>
      </c>
      <c r="B30" s="1">
        <f>+B28/B29</f>
        <v>6600.2194497974178</v>
      </c>
    </row>
  </sheetData>
  <phoneticPr fontId="0" type="noConversion"/>
  <pageMargins left="0.59" right="0.45" top="1" bottom="1" header="0.5" footer="0.5"/>
  <pageSetup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9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6.85546875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30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Table'!B34</f>
        <v>868439.99</v>
      </c>
      <c r="C9" s="1">
        <f>'Master Expend Table'!C34</f>
        <v>0</v>
      </c>
      <c r="D9" s="1">
        <f>'Master Expend Table'!D34</f>
        <v>0</v>
      </c>
      <c r="E9" s="1">
        <f>'Master Expend Table'!E34</f>
        <v>180666.85</v>
      </c>
      <c r="G9" s="1">
        <f>'Master Expend Table'!G34</f>
        <v>236995.96</v>
      </c>
      <c r="H9" s="1">
        <f>'Master Expend Table'!H34</f>
        <v>361979.03</v>
      </c>
      <c r="I9" s="1">
        <f>'Master Expend Table'!I34</f>
        <v>752806.11</v>
      </c>
      <c r="J9" s="1">
        <f>'Master Expend Table'!J34</f>
        <v>292123.69</v>
      </c>
      <c r="K9" s="1">
        <f>SUM(B9:J9)</f>
        <v>2693011.63</v>
      </c>
    </row>
    <row r="11" spans="1:11" x14ac:dyDescent="0.2">
      <c r="A11" t="s">
        <v>3</v>
      </c>
      <c r="B11" s="1">
        <f>(B9/($K9-$J9))*-$J$11</f>
        <v>105665.8622819202</v>
      </c>
      <c r="C11" s="1">
        <f t="shared" ref="C11:I11" si="0">(C9/($K9-$J9))*-$J$11</f>
        <v>0</v>
      </c>
      <c r="D11" s="1">
        <f t="shared" si="0"/>
        <v>0</v>
      </c>
      <c r="E11" s="1">
        <f t="shared" si="0"/>
        <v>21982.311628703712</v>
      </c>
      <c r="G11" s="1">
        <f t="shared" si="0"/>
        <v>28836.054026866575</v>
      </c>
      <c r="H11" s="1">
        <f t="shared" si="0"/>
        <v>44043.142615902645</v>
      </c>
      <c r="I11" s="1">
        <f t="shared" si="0"/>
        <v>91596.319446606867</v>
      </c>
      <c r="J11" s="1">
        <f>-J9</f>
        <v>-292123.69</v>
      </c>
      <c r="K11" s="1">
        <v>0</v>
      </c>
    </row>
    <row r="12" spans="1:11" x14ac:dyDescent="0.2">
      <c r="A12" t="s">
        <v>4</v>
      </c>
      <c r="B12" s="1">
        <f>+B9+B11</f>
        <v>974105.85228192015</v>
      </c>
      <c r="C12" s="1">
        <f t="shared" ref="C12:J12" si="1">+C9+C11</f>
        <v>0</v>
      </c>
      <c r="D12" s="1">
        <f t="shared" si="1"/>
        <v>0</v>
      </c>
      <c r="E12" s="1">
        <f t="shared" si="1"/>
        <v>202649.1616287037</v>
      </c>
      <c r="G12" s="1">
        <f t="shared" si="1"/>
        <v>265832.01402686659</v>
      </c>
      <c r="H12" s="1">
        <f t="shared" si="1"/>
        <v>406022.17261590267</v>
      </c>
      <c r="I12" s="1">
        <f t="shared" si="1"/>
        <v>844402.4294466069</v>
      </c>
      <c r="J12" s="1">
        <f t="shared" si="1"/>
        <v>0</v>
      </c>
      <c r="K12" s="1">
        <f>SUM(B12:J12)</f>
        <v>2693011.63</v>
      </c>
    </row>
    <row r="14" spans="1:11" x14ac:dyDescent="0.2">
      <c r="A14" t="s">
        <v>5</v>
      </c>
      <c r="B14" s="1">
        <f>B$9/($K$9-$J$9-$I$9)*-I14</f>
        <v>444949.28834000125</v>
      </c>
      <c r="C14" s="1">
        <f t="shared" ref="C14:H14" si="2">C$9/($K$9-$J$9-$I$9)*-$I$14</f>
        <v>0</v>
      </c>
      <c r="D14" s="1">
        <f t="shared" si="2"/>
        <v>0</v>
      </c>
      <c r="E14" s="1">
        <f t="shared" si="2"/>
        <v>92565.505112367944</v>
      </c>
      <c r="G14" s="1">
        <f t="shared" si="2"/>
        <v>121425.9879274507</v>
      </c>
      <c r="H14" s="1">
        <f t="shared" si="2"/>
        <v>185461.64806678696</v>
      </c>
      <c r="I14" s="1">
        <f>-I12</f>
        <v>-844402.4294466069</v>
      </c>
      <c r="K14" s="1">
        <v>0</v>
      </c>
    </row>
    <row r="15" spans="1:11" x14ac:dyDescent="0.2">
      <c r="A15" t="s">
        <v>4</v>
      </c>
      <c r="B15" s="1">
        <f>+B12+B14</f>
        <v>1419055.1406219215</v>
      </c>
      <c r="C15" s="1">
        <f>+C12+C14</f>
        <v>0</v>
      </c>
      <c r="D15" s="1">
        <f>+D12+D14</f>
        <v>0</v>
      </c>
      <c r="E15" s="1">
        <f>+E12+E14</f>
        <v>295214.66674107162</v>
      </c>
      <c r="G15" s="1">
        <f>+G12+G14</f>
        <v>387258.00195431727</v>
      </c>
      <c r="H15" s="1">
        <f>+H12+H14</f>
        <v>591483.82068268966</v>
      </c>
      <c r="I15" s="1">
        <f>+I12+I14</f>
        <v>0</v>
      </c>
      <c r="J15" s="1">
        <f>+J12+J14</f>
        <v>0</v>
      </c>
      <c r="K15" s="1">
        <f>SUM(B15:J15)</f>
        <v>2693011.63</v>
      </c>
    </row>
    <row r="17" spans="1:11" x14ac:dyDescent="0.2">
      <c r="A17" t="s">
        <v>6</v>
      </c>
      <c r="B17" s="1">
        <f>B$9/($K$9-$J$9-$I$9-$H$9)*-$H$17</f>
        <v>399399.02418285439</v>
      </c>
      <c r="C17" s="1">
        <f>C$9/($K$9-$J$9-$I$9-$H$9)*-$H$17</f>
        <v>0</v>
      </c>
      <c r="D17" s="1">
        <f>D$9/($K$9-$J$9-$I$9-$H$9)*-$H$17</f>
        <v>0</v>
      </c>
      <c r="E17" s="1">
        <f>E$9/($K$9-$J$9-$I$9-$H$9)*-$H$17</f>
        <v>83089.406778918754</v>
      </c>
      <c r="G17" s="1">
        <f>G$9/($K$9-$J$9-$I$9-$H$9)*-$H$17</f>
        <v>108995.38972091646</v>
      </c>
      <c r="H17" s="1">
        <f>-H15</f>
        <v>-591483.82068268966</v>
      </c>
      <c r="K17" s="1">
        <v>0</v>
      </c>
    </row>
    <row r="18" spans="1:11" x14ac:dyDescent="0.2">
      <c r="A18" t="s">
        <v>4</v>
      </c>
      <c r="B18" s="1">
        <f>+B15+B17</f>
        <v>1818454.164804776</v>
      </c>
      <c r="C18" s="1">
        <f>+C15+C17</f>
        <v>0</v>
      </c>
      <c r="D18" s="1">
        <f>+D15+D17</f>
        <v>0</v>
      </c>
      <c r="E18" s="1">
        <f>+E15+E17</f>
        <v>378304.07351999037</v>
      </c>
      <c r="G18" s="1">
        <f>+G15+G17</f>
        <v>496253.39167523372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2693011.6300000004</v>
      </c>
    </row>
    <row r="20" spans="1:11" x14ac:dyDescent="0.2">
      <c r="A20" t="s">
        <v>7</v>
      </c>
      <c r="B20" s="1">
        <f>B$9/($K$9-$J$9-$I$9-$H$9-$G$9)*-$G$20</f>
        <v>410793.51889832882</v>
      </c>
      <c r="C20" s="1">
        <f>C$9/($K$9-$J$9-$I$9-$H$9-$G$9)*-$G$20</f>
        <v>0</v>
      </c>
      <c r="D20" s="1">
        <f>D$9/($K$9-$J$9-$I$9-$H$9-$G$9)*-$G$20</f>
        <v>0</v>
      </c>
      <c r="E20" s="1">
        <f>E$9/($K$9-$J$9-$I$9-$H$9-$G$9)*-$G$20</f>
        <v>85459.872776904871</v>
      </c>
      <c r="G20" s="1">
        <f>-G18</f>
        <v>-496253.39167523372</v>
      </c>
      <c r="K20" s="1">
        <f>SUM(B20:J20)</f>
        <v>0</v>
      </c>
    </row>
    <row r="22" spans="1:11" x14ac:dyDescent="0.2">
      <c r="A22" t="s">
        <v>8</v>
      </c>
      <c r="B22" s="1">
        <f>+B20+B18</f>
        <v>2229247.683703105</v>
      </c>
      <c r="C22" s="1">
        <f t="shared" ref="C22:K22" si="3">+C20+C18</f>
        <v>0</v>
      </c>
      <c r="D22" s="1">
        <f t="shared" si="3"/>
        <v>0</v>
      </c>
      <c r="E22" s="1">
        <f t="shared" si="3"/>
        <v>463763.94629689527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2693011.6300000004</v>
      </c>
    </row>
    <row r="27" spans="1:11" x14ac:dyDescent="0.2">
      <c r="A27" t="s">
        <v>9</v>
      </c>
      <c r="B27" s="1">
        <f>+B9</f>
        <v>868439.99</v>
      </c>
    </row>
    <row r="28" spans="1:11" x14ac:dyDescent="0.2">
      <c r="A28" t="s">
        <v>10</v>
      </c>
      <c r="B28" s="1">
        <f>+B22-B27</f>
        <v>1360807.693703105</v>
      </c>
    </row>
    <row r="29" spans="1:11" x14ac:dyDescent="0.2">
      <c r="A29" s="28" t="s">
        <v>171</v>
      </c>
      <c r="B29" s="1">
        <v>153</v>
      </c>
    </row>
    <row r="30" spans="1:11" x14ac:dyDescent="0.2">
      <c r="A30" t="s">
        <v>11</v>
      </c>
      <c r="B30" s="1">
        <f>+B28/B29</f>
        <v>8894.1679327000329</v>
      </c>
    </row>
  </sheetData>
  <phoneticPr fontId="0" type="noConversion"/>
  <pageMargins left="0.4" right="0.55000000000000004" top="1" bottom="0.6" header="0.5" footer="0.5"/>
  <pageSetup scale="10" orientation="landscape" horizontalDpi="4294967294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0"/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7109375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61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Table'!B35</f>
        <v>2288891.42</v>
      </c>
      <c r="C9" s="1">
        <f>'Master Expend Table'!C35</f>
        <v>0</v>
      </c>
      <c r="D9" s="1">
        <f>'Master Expend Table'!D35</f>
        <v>2423.58</v>
      </c>
      <c r="E9" s="1">
        <f>'Master Expend Table'!E35</f>
        <v>0</v>
      </c>
      <c r="G9" s="1">
        <f>'Master Expend Table'!G35</f>
        <v>626157.06999999995</v>
      </c>
      <c r="H9" s="1">
        <f>'Master Expend Table'!H35</f>
        <v>969233.9</v>
      </c>
      <c r="I9" s="1">
        <f>'Master Expend Table'!I35</f>
        <v>938892.57</v>
      </c>
      <c r="J9" s="1">
        <f>'Master Expend Table'!J35</f>
        <v>599451.17000000004</v>
      </c>
      <c r="K9" s="1">
        <f>SUM(B9:J9)</f>
        <v>5425049.71</v>
      </c>
    </row>
    <row r="11" spans="1:11" x14ac:dyDescent="0.2">
      <c r="A11" t="s">
        <v>3</v>
      </c>
      <c r="B11" s="1">
        <f>(B9/($K9-$J9))*-$J$11</f>
        <v>284333.35851472663</v>
      </c>
      <c r="C11" s="1">
        <f t="shared" ref="C11:I11" si="0">(C9/($K9-$J9))*-$J$11</f>
        <v>0</v>
      </c>
      <c r="D11" s="1">
        <f t="shared" si="0"/>
        <v>301.06480150514136</v>
      </c>
      <c r="E11" s="1">
        <f t="shared" si="0"/>
        <v>0</v>
      </c>
      <c r="G11" s="1">
        <f t="shared" si="0"/>
        <v>77783.219035720263</v>
      </c>
      <c r="H11" s="1">
        <f t="shared" si="0"/>
        <v>120401.31199116765</v>
      </c>
      <c r="I11" s="1">
        <f t="shared" si="0"/>
        <v>116632.21565688033</v>
      </c>
      <c r="J11" s="1">
        <f>-J9</f>
        <v>-599451.17000000004</v>
      </c>
      <c r="K11" s="1">
        <v>0</v>
      </c>
    </row>
    <row r="12" spans="1:11" x14ac:dyDescent="0.2">
      <c r="A12" t="s">
        <v>4</v>
      </c>
      <c r="B12" s="1">
        <f>+B9+B11</f>
        <v>2573224.7785147266</v>
      </c>
      <c r="C12" s="1">
        <f t="shared" ref="C12:J12" si="1">+C9+C11</f>
        <v>0</v>
      </c>
      <c r="D12" s="1">
        <f t="shared" si="1"/>
        <v>2724.6448015051415</v>
      </c>
      <c r="E12" s="1">
        <f t="shared" si="1"/>
        <v>0</v>
      </c>
      <c r="G12" s="1">
        <f t="shared" si="1"/>
        <v>703940.28903572017</v>
      </c>
      <c r="H12" s="1">
        <f t="shared" si="1"/>
        <v>1089635.2119911676</v>
      </c>
      <c r="I12" s="1">
        <f t="shared" si="1"/>
        <v>1055524.7856568804</v>
      </c>
      <c r="J12" s="1">
        <f t="shared" si="1"/>
        <v>0</v>
      </c>
      <c r="K12" s="1">
        <f>SUM(B12:J12)</f>
        <v>5425049.71</v>
      </c>
    </row>
    <row r="14" spans="1:11" x14ac:dyDescent="0.2">
      <c r="A14" t="s">
        <v>5</v>
      </c>
      <c r="B14" s="1">
        <f>B$9/($K$9-$J$9-$I$9)*-I14</f>
        <v>621601.33648786729</v>
      </c>
      <c r="C14" s="1">
        <f t="shared" ref="C14:H14" si="2">C$9/($K$9-$J$9-$I$9)*-$I$14</f>
        <v>0</v>
      </c>
      <c r="D14" s="1">
        <f t="shared" si="2"/>
        <v>658.17913157508588</v>
      </c>
      <c r="E14" s="1">
        <f t="shared" si="2"/>
        <v>0</v>
      </c>
      <c r="G14" s="1">
        <f t="shared" si="2"/>
        <v>170047.41603834007</v>
      </c>
      <c r="H14" s="1">
        <f t="shared" si="2"/>
        <v>263217.85399909789</v>
      </c>
      <c r="I14" s="1">
        <f>-I12</f>
        <v>-1055524.7856568804</v>
      </c>
      <c r="K14" s="1">
        <v>0</v>
      </c>
    </row>
    <row r="15" spans="1:11" x14ac:dyDescent="0.2">
      <c r="A15" t="s">
        <v>4</v>
      </c>
      <c r="B15" s="1">
        <f>+B12+B14</f>
        <v>3194826.115002594</v>
      </c>
      <c r="C15" s="1">
        <f>+C12+C14</f>
        <v>0</v>
      </c>
      <c r="D15" s="1">
        <f>+D12+D14</f>
        <v>3382.8239330802271</v>
      </c>
      <c r="E15" s="1">
        <f>+E12+E14</f>
        <v>0</v>
      </c>
      <c r="G15" s="1">
        <f>+G12+G14</f>
        <v>873987.70507406024</v>
      </c>
      <c r="H15" s="1">
        <f>+H12+H14</f>
        <v>1352853.0659902655</v>
      </c>
      <c r="I15" s="1">
        <f>+I12+I14</f>
        <v>0</v>
      </c>
      <c r="J15" s="1">
        <f>+J12+J14</f>
        <v>0</v>
      </c>
      <c r="K15" s="1">
        <f>SUM(B15:J15)</f>
        <v>5425049.71</v>
      </c>
    </row>
    <row r="17" spans="1:11" x14ac:dyDescent="0.2">
      <c r="A17" t="s">
        <v>6</v>
      </c>
      <c r="B17" s="1">
        <f>B$9/($K$9-$J$9-$I$9-$H$9)*-$H$17</f>
        <v>1061375.6364995164</v>
      </c>
      <c r="C17" s="1">
        <f>C$9/($K$9-$J$9-$I$9-$H$9)*-$H$17</f>
        <v>0</v>
      </c>
      <c r="D17" s="1">
        <f>D$9/($K$9-$J$9-$I$9-$H$9)*-$H$17</f>
        <v>1123.8317128680128</v>
      </c>
      <c r="E17" s="1">
        <f>E$9/($K$9-$J$9-$I$9-$H$9)*-$H$17</f>
        <v>0</v>
      </c>
      <c r="G17" s="1">
        <f>G$9/($K$9-$J$9-$I$9-$H$9)*-$H$17</f>
        <v>290353.59777788073</v>
      </c>
      <c r="H17" s="1">
        <f>-H15</f>
        <v>-1352853.0659902655</v>
      </c>
      <c r="K17" s="1">
        <v>0</v>
      </c>
    </row>
    <row r="18" spans="1:11" x14ac:dyDescent="0.2">
      <c r="A18" t="s">
        <v>4</v>
      </c>
      <c r="B18" s="1">
        <f>+B15+B17</f>
        <v>4256201.7515021106</v>
      </c>
      <c r="C18" s="1">
        <f>+C15+C17</f>
        <v>0</v>
      </c>
      <c r="D18" s="1">
        <f>+D15+D17</f>
        <v>4506.6556459482399</v>
      </c>
      <c r="E18" s="1">
        <f>+E15+E17</f>
        <v>0</v>
      </c>
      <c r="G18" s="1">
        <f>+G15+G17</f>
        <v>1164341.302851941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5425049.709999999</v>
      </c>
    </row>
    <row r="20" spans="1:11" x14ac:dyDescent="0.2">
      <c r="A20" t="s">
        <v>7</v>
      </c>
      <c r="B20" s="1">
        <f>B$9/($K$9-$J$9-$I$9-$H$9-$G$9)*-$G$20</f>
        <v>1163109.7505360148</v>
      </c>
      <c r="C20" s="1">
        <f>C$9/($K$9-$J$9-$I$9-$H$9-$G$9)*-$G$20</f>
        <v>0</v>
      </c>
      <c r="D20" s="1">
        <f>D$9/($K$9-$J$9-$I$9-$H$9-$G$9)*-$G$20</f>
        <v>1231.5523159259667</v>
      </c>
      <c r="E20" s="1">
        <f>E$9/($K$9-$J$9-$I$9-$H$9-$G$9)*-$G$20</f>
        <v>0</v>
      </c>
      <c r="G20" s="1">
        <f>-G18</f>
        <v>-1164341.302851941</v>
      </c>
      <c r="K20" s="1">
        <f>SUM(B20:J20)</f>
        <v>0</v>
      </c>
    </row>
    <row r="22" spans="1:11" x14ac:dyDescent="0.2">
      <c r="A22" t="s">
        <v>8</v>
      </c>
      <c r="B22" s="1">
        <f>+B20+B18</f>
        <v>5419311.5020381249</v>
      </c>
      <c r="C22" s="1">
        <f t="shared" ref="C22:K22" si="3">+C20+C18</f>
        <v>0</v>
      </c>
      <c r="D22" s="1">
        <f t="shared" si="3"/>
        <v>5738.2079618742064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5425049.709999999</v>
      </c>
    </row>
    <row r="27" spans="1:11" x14ac:dyDescent="0.2">
      <c r="A27" t="s">
        <v>9</v>
      </c>
      <c r="B27" s="1">
        <f>+B9</f>
        <v>2288891.42</v>
      </c>
    </row>
    <row r="28" spans="1:11" x14ac:dyDescent="0.2">
      <c r="A28" t="s">
        <v>10</v>
      </c>
      <c r="B28" s="1">
        <f>+B22-B27</f>
        <v>3130420.082038125</v>
      </c>
    </row>
    <row r="29" spans="1:11" x14ac:dyDescent="0.2">
      <c r="A29" s="28" t="s">
        <v>171</v>
      </c>
      <c r="B29" s="1">
        <v>470</v>
      </c>
    </row>
    <row r="30" spans="1:11" x14ac:dyDescent="0.2">
      <c r="A30" t="s">
        <v>11</v>
      </c>
      <c r="B30" s="1">
        <f>+B28/B29</f>
        <v>6660.4682596555849</v>
      </c>
    </row>
  </sheetData>
  <phoneticPr fontId="0" type="noConversion"/>
  <pageMargins left="0.52" right="0.45" top="1" bottom="1" header="0.5" footer="0.5"/>
  <pageSetup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1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6.85546875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105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Table'!B36</f>
        <v>11791626.449999999</v>
      </c>
      <c r="C9" s="1">
        <f>'Master Expend Table'!C36</f>
        <v>0</v>
      </c>
      <c r="D9" s="1">
        <f>'Master Expend Table'!D36</f>
        <v>262585.17</v>
      </c>
      <c r="E9" s="1">
        <f>'Master Expend Table'!E36</f>
        <v>174646.45</v>
      </c>
      <c r="G9" s="1">
        <f>'Master Expend Table'!G36</f>
        <v>3666105.99</v>
      </c>
      <c r="H9" s="1">
        <f>'Master Expend Table'!H36</f>
        <v>3187715.43</v>
      </c>
      <c r="I9" s="1">
        <f>'Master Expend Table'!I36</f>
        <v>3351679.07</v>
      </c>
      <c r="J9" s="1">
        <f>'Master Expend Table'!J36</f>
        <v>3145110.59</v>
      </c>
      <c r="K9" s="1">
        <f>SUM(B9:J9)</f>
        <v>25579469.149999999</v>
      </c>
    </row>
    <row r="11" spans="1:11" x14ac:dyDescent="0.2">
      <c r="A11" t="s">
        <v>3</v>
      </c>
      <c r="B11" s="1">
        <f>(B9/($K9-$J9))*-$J$11</f>
        <v>1653088.0132825649</v>
      </c>
      <c r="C11" s="1">
        <f t="shared" ref="C11:I11" si="0">(C9/($K9-$J9))*-$J$11</f>
        <v>0</v>
      </c>
      <c r="D11" s="1">
        <f t="shared" si="0"/>
        <v>36812.258159073936</v>
      </c>
      <c r="E11" s="1">
        <f t="shared" si="0"/>
        <v>24483.980584150275</v>
      </c>
      <c r="G11" s="1">
        <f t="shared" si="0"/>
        <v>513957.58618968219</v>
      </c>
      <c r="H11" s="1">
        <f t="shared" si="0"/>
        <v>446891.2061820681</v>
      </c>
      <c r="I11" s="1">
        <f t="shared" si="0"/>
        <v>469877.54560246051</v>
      </c>
      <c r="J11" s="1">
        <f>-J9</f>
        <v>-3145110.59</v>
      </c>
      <c r="K11" s="1">
        <v>0</v>
      </c>
    </row>
    <row r="12" spans="1:11" x14ac:dyDescent="0.2">
      <c r="A12" t="s">
        <v>4</v>
      </c>
      <c r="B12" s="1">
        <f>+B9+B11</f>
        <v>13444714.463282565</v>
      </c>
      <c r="C12" s="1">
        <f t="shared" ref="C12:J12" si="1">+C9+C11</f>
        <v>0</v>
      </c>
      <c r="D12" s="1">
        <f t="shared" si="1"/>
        <v>299397.42815907393</v>
      </c>
      <c r="E12" s="1">
        <f t="shared" si="1"/>
        <v>199130.43058415028</v>
      </c>
      <c r="G12" s="1">
        <f t="shared" si="1"/>
        <v>4180063.5761896824</v>
      </c>
      <c r="H12" s="1">
        <f t="shared" si="1"/>
        <v>3634606.6361820684</v>
      </c>
      <c r="I12" s="1">
        <f t="shared" si="1"/>
        <v>3821556.6156024602</v>
      </c>
      <c r="J12" s="1">
        <f t="shared" si="1"/>
        <v>0</v>
      </c>
      <c r="K12" s="1">
        <f>SUM(B12:J12)</f>
        <v>25579469.150000002</v>
      </c>
    </row>
    <row r="14" spans="1:11" x14ac:dyDescent="0.2">
      <c r="A14" t="s">
        <v>5</v>
      </c>
      <c r="B14" s="1">
        <f>B$9/($K$9-$J$9-$I$9)*-I14</f>
        <v>2361427.7068545185</v>
      </c>
      <c r="C14" s="1">
        <f t="shared" ref="C14:H14" si="2">C$9/($K$9-$J$9-$I$9)*-$I$14</f>
        <v>0</v>
      </c>
      <c r="D14" s="1">
        <f t="shared" si="2"/>
        <v>52586.121047542503</v>
      </c>
      <c r="E14" s="1">
        <f t="shared" si="2"/>
        <v>34975.240072482316</v>
      </c>
      <c r="G14" s="1">
        <f t="shared" si="2"/>
        <v>734185.76290222583</v>
      </c>
      <c r="H14" s="1">
        <f t="shared" si="2"/>
        <v>638381.78472569119</v>
      </c>
      <c r="I14" s="1">
        <f>-I12</f>
        <v>-3821556.6156024602</v>
      </c>
      <c r="K14" s="1">
        <v>0</v>
      </c>
    </row>
    <row r="15" spans="1:11" x14ac:dyDescent="0.2">
      <c r="A15" t="s">
        <v>4</v>
      </c>
      <c r="B15" s="1">
        <f>+B12+B14</f>
        <v>15806142.170137083</v>
      </c>
      <c r="C15" s="1">
        <f>+C12+C14</f>
        <v>0</v>
      </c>
      <c r="D15" s="1">
        <f>+D12+D14</f>
        <v>351983.54920661642</v>
      </c>
      <c r="E15" s="1">
        <f>+E12+E14</f>
        <v>234105.6706566326</v>
      </c>
      <c r="G15" s="1">
        <f>+G12+G14</f>
        <v>4914249.3390919082</v>
      </c>
      <c r="H15" s="1">
        <f>+H12+H14</f>
        <v>4272988.42090776</v>
      </c>
      <c r="I15" s="1">
        <f>+I12+I14</f>
        <v>0</v>
      </c>
      <c r="J15" s="1">
        <f>+J12+J14</f>
        <v>0</v>
      </c>
      <c r="K15" s="1">
        <f>SUM(B15:J15)</f>
        <v>25579469.149999999</v>
      </c>
    </row>
    <row r="17" spans="1:11" x14ac:dyDescent="0.2">
      <c r="A17" t="s">
        <v>6</v>
      </c>
      <c r="B17" s="1">
        <f>B$9/($K$9-$J$9-$I$9-$H$9)*-$H$17</f>
        <v>3169902.3095821757</v>
      </c>
      <c r="C17" s="1">
        <f>C$9/($K$9-$J$9-$I$9-$H$9)*-$H$17</f>
        <v>0</v>
      </c>
      <c r="D17" s="1">
        <f>D$9/($K$9-$J$9-$I$9-$H$9)*-$H$17</f>
        <v>70589.866493356254</v>
      </c>
      <c r="E17" s="1">
        <f>E$9/($K$9-$J$9-$I$9-$H$9)*-$H$17</f>
        <v>46949.603395494945</v>
      </c>
      <c r="G17" s="1">
        <f>G$9/($K$9-$J$9-$I$9-$H$9)*-$H$17</f>
        <v>985546.64143673331</v>
      </c>
      <c r="H17" s="1">
        <f>-H15</f>
        <v>-4272988.42090776</v>
      </c>
      <c r="K17" s="1">
        <v>0</v>
      </c>
    </row>
    <row r="18" spans="1:11" x14ac:dyDescent="0.2">
      <c r="A18" t="s">
        <v>4</v>
      </c>
      <c r="B18" s="1">
        <f>+B15+B17</f>
        <v>18976044.479719259</v>
      </c>
      <c r="C18" s="1">
        <f>+C15+C17</f>
        <v>0</v>
      </c>
      <c r="D18" s="1">
        <f>+D15+D17</f>
        <v>422573.41569997265</v>
      </c>
      <c r="E18" s="1">
        <f>+E15+E17</f>
        <v>281055.27405212756</v>
      </c>
      <c r="G18" s="1">
        <f>+G15+G17</f>
        <v>5899795.9805286415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25579469.150000002</v>
      </c>
    </row>
    <row r="20" spans="1:11" x14ac:dyDescent="0.2">
      <c r="A20" t="s">
        <v>7</v>
      </c>
      <c r="B20" s="1">
        <f>B$9/($K$9-$J$9-$I$9-$H$9-$G$9)*-$G$20</f>
        <v>5688854.1788109262</v>
      </c>
      <c r="C20" s="1">
        <f>C$9/($K$9-$J$9-$I$9-$H$9-$G$9)*-$G$20</f>
        <v>0</v>
      </c>
      <c r="D20" s="1">
        <f>D$9/($K$9-$J$9-$I$9-$H$9-$G$9)*-$G$20</f>
        <v>126683.85892162294</v>
      </c>
      <c r="E20" s="1">
        <f>E$9/($K$9-$J$9-$I$9-$H$9-$G$9)*-$G$20</f>
        <v>84257.942796092699</v>
      </c>
      <c r="G20" s="1">
        <f>-G18</f>
        <v>-5899795.9805286415</v>
      </c>
      <c r="K20" s="1">
        <f>SUM(B20:J20)</f>
        <v>0</v>
      </c>
    </row>
    <row r="22" spans="1:11" x14ac:dyDescent="0.2">
      <c r="A22" t="s">
        <v>8</v>
      </c>
      <c r="B22" s="1">
        <f>+B20+B18</f>
        <v>24664898.658530183</v>
      </c>
      <c r="C22" s="1">
        <f t="shared" ref="C22:K22" si="3">+C20+C18</f>
        <v>0</v>
      </c>
      <c r="D22" s="1">
        <f t="shared" si="3"/>
        <v>549257.27462159563</v>
      </c>
      <c r="E22" s="1">
        <f t="shared" si="3"/>
        <v>365313.21684822027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25579469.150000002</v>
      </c>
    </row>
    <row r="27" spans="1:11" x14ac:dyDescent="0.2">
      <c r="A27" t="s">
        <v>9</v>
      </c>
      <c r="B27" s="1">
        <f>B9</f>
        <v>11791626.449999999</v>
      </c>
    </row>
    <row r="28" spans="1:11" x14ac:dyDescent="0.2">
      <c r="A28" t="s">
        <v>10</v>
      </c>
      <c r="B28" s="1">
        <f>+B22-B27</f>
        <v>12873272.208530184</v>
      </c>
    </row>
    <row r="29" spans="1:11" x14ac:dyDescent="0.2">
      <c r="A29" s="28" t="s">
        <v>171</v>
      </c>
      <c r="B29" s="1">
        <v>1563</v>
      </c>
    </row>
    <row r="30" spans="1:11" x14ac:dyDescent="0.2">
      <c r="A30" t="s">
        <v>11</v>
      </c>
      <c r="B30" s="1">
        <f>+B28/B29</f>
        <v>8236.2586107038933</v>
      </c>
    </row>
  </sheetData>
  <phoneticPr fontId="0" type="noConversion"/>
  <pageMargins left="0.51" right="0.55000000000000004" top="1" bottom="0.62" header="0.5" footer="0.5"/>
  <pageSetup scale="10" orientation="landscape" horizontalDpi="4294967294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2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140625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106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Table'!B37</f>
        <v>3993664.05</v>
      </c>
      <c r="C9" s="1">
        <f>'Master Expend Table'!C37</f>
        <v>0</v>
      </c>
      <c r="D9" s="1">
        <f>'Master Expend Table'!D37</f>
        <v>558671.46</v>
      </c>
      <c r="E9" s="1">
        <f>'Master Expend Table'!E37</f>
        <v>0</v>
      </c>
      <c r="G9" s="1">
        <f>'Master Expend Table'!G37</f>
        <v>1019863.24</v>
      </c>
      <c r="H9" s="1">
        <f>'Master Expend Table'!H37</f>
        <v>1412352.7</v>
      </c>
      <c r="I9" s="1">
        <f>'Master Expend Table'!I37</f>
        <v>1643985.83</v>
      </c>
      <c r="J9" s="1">
        <f>'Master Expend Table'!J37</f>
        <v>1187152.25</v>
      </c>
      <c r="K9" s="1">
        <f>SUM(B9:J9)</f>
        <v>9815689.5300000012</v>
      </c>
    </row>
    <row r="11" spans="1:11" x14ac:dyDescent="0.2">
      <c r="A11" t="s">
        <v>3</v>
      </c>
      <c r="B11" s="1">
        <f>(B9/($K9-$J9))*-$J$11</f>
        <v>549465.93018621241</v>
      </c>
      <c r="C11" s="1">
        <f t="shared" ref="C11:I11" si="0">(C9/($K9-$J9))*-$J$11</f>
        <v>0</v>
      </c>
      <c r="D11" s="1">
        <f t="shared" si="0"/>
        <v>76864.485743959696</v>
      </c>
      <c r="E11" s="1">
        <f t="shared" si="0"/>
        <v>0</v>
      </c>
      <c r="G11" s="1">
        <f t="shared" si="0"/>
        <v>140317.28678563348</v>
      </c>
      <c r="H11" s="1">
        <f t="shared" si="0"/>
        <v>194317.71935261023</v>
      </c>
      <c r="I11" s="1">
        <f t="shared" si="0"/>
        <v>226186.82793158395</v>
      </c>
      <c r="J11" s="1">
        <f>-J9</f>
        <v>-1187152.25</v>
      </c>
      <c r="K11" s="1">
        <v>0</v>
      </c>
    </row>
    <row r="12" spans="1:11" x14ac:dyDescent="0.2">
      <c r="A12" t="s">
        <v>4</v>
      </c>
      <c r="B12" s="1">
        <f>+B9+B11</f>
        <v>4543129.9801862119</v>
      </c>
      <c r="C12" s="1">
        <f t="shared" ref="C12:J12" si="1">+C9+C11</f>
        <v>0</v>
      </c>
      <c r="D12" s="1">
        <f t="shared" si="1"/>
        <v>635535.94574395963</v>
      </c>
      <c r="E12" s="1">
        <f t="shared" si="1"/>
        <v>0</v>
      </c>
      <c r="G12" s="1">
        <f t="shared" si="1"/>
        <v>1160180.5267856335</v>
      </c>
      <c r="H12" s="1">
        <f t="shared" si="1"/>
        <v>1606670.4193526101</v>
      </c>
      <c r="I12" s="1">
        <f t="shared" si="1"/>
        <v>1870172.6579315839</v>
      </c>
      <c r="J12" s="1">
        <f t="shared" si="1"/>
        <v>0</v>
      </c>
      <c r="K12" s="1">
        <f>SUM(B12:J12)</f>
        <v>9815689.5299999975</v>
      </c>
    </row>
    <row r="14" spans="1:11" x14ac:dyDescent="0.2">
      <c r="A14" t="s">
        <v>5</v>
      </c>
      <c r="B14" s="1">
        <f>B$9/($K$9-$J$9-$I$9)*-I14</f>
        <v>1069337.288835393</v>
      </c>
      <c r="C14" s="1">
        <f t="shared" ref="C14:H14" si="2">C$9/($K$9-$J$9-$I$9)*-$I$14</f>
        <v>0</v>
      </c>
      <c r="D14" s="1">
        <f t="shared" si="2"/>
        <v>149589.00320774619</v>
      </c>
      <c r="E14" s="1">
        <f t="shared" si="2"/>
        <v>0</v>
      </c>
      <c r="G14" s="1">
        <f t="shared" si="2"/>
        <v>273076.99856338184</v>
      </c>
      <c r="H14" s="1">
        <f t="shared" si="2"/>
        <v>378169.36732506257</v>
      </c>
      <c r="I14" s="1">
        <f>-I12</f>
        <v>-1870172.6579315839</v>
      </c>
      <c r="K14" s="1">
        <v>0</v>
      </c>
    </row>
    <row r="15" spans="1:11" x14ac:dyDescent="0.2">
      <c r="A15" t="s">
        <v>4</v>
      </c>
      <c r="B15" s="1">
        <f>+B12+B14</f>
        <v>5612467.2690216051</v>
      </c>
      <c r="C15" s="1">
        <f>+C12+C14</f>
        <v>0</v>
      </c>
      <c r="D15" s="1">
        <f>+D12+D14</f>
        <v>785124.94895170582</v>
      </c>
      <c r="E15" s="1">
        <f>+E12+E14</f>
        <v>0</v>
      </c>
      <c r="G15" s="1">
        <f>+G12+G14</f>
        <v>1433257.5253490154</v>
      </c>
      <c r="H15" s="1">
        <f>+H12+H14</f>
        <v>1984839.7866776728</v>
      </c>
      <c r="I15" s="1">
        <f>+I12+I14</f>
        <v>0</v>
      </c>
      <c r="J15" s="1">
        <f>+J12+J14</f>
        <v>0</v>
      </c>
      <c r="K15" s="1">
        <f>SUM(B15:J15)</f>
        <v>9815689.5299999993</v>
      </c>
    </row>
    <row r="17" spans="1:11" x14ac:dyDescent="0.2">
      <c r="A17" t="s">
        <v>6</v>
      </c>
      <c r="B17" s="1">
        <f>B$9/($K$9-$J$9-$I$9-$H$9)*-$H$17</f>
        <v>1422559.326525151</v>
      </c>
      <c r="C17" s="1">
        <f>C$9/($K$9-$J$9-$I$9-$H$9)*-$H$17</f>
        <v>0</v>
      </c>
      <c r="D17" s="1">
        <f>D$9/($K$9-$J$9-$I$9-$H$9)*-$H$17</f>
        <v>199001.03913007479</v>
      </c>
      <c r="E17" s="1">
        <f>E$9/($K$9-$J$9-$I$9-$H$9)*-$H$17</f>
        <v>0</v>
      </c>
      <c r="G17" s="1">
        <f>G$9/($K$9-$J$9-$I$9-$H$9)*-$H$17</f>
        <v>363279.42102244648</v>
      </c>
      <c r="H17" s="1">
        <f>-H15</f>
        <v>-1984839.7866776728</v>
      </c>
      <c r="K17" s="1">
        <v>0</v>
      </c>
    </row>
    <row r="18" spans="1:11" x14ac:dyDescent="0.2">
      <c r="A18" t="s">
        <v>4</v>
      </c>
      <c r="B18" s="1">
        <f>+B15+B17</f>
        <v>7035026.5955467559</v>
      </c>
      <c r="C18" s="1">
        <f>+C15+C17</f>
        <v>0</v>
      </c>
      <c r="D18" s="1">
        <f>+D15+D17</f>
        <v>984125.98808178061</v>
      </c>
      <c r="E18" s="1">
        <f>+E15+E17</f>
        <v>0</v>
      </c>
      <c r="G18" s="1">
        <f>+G15+G17</f>
        <v>1796536.9463714617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9815689.5299999975</v>
      </c>
    </row>
    <row r="20" spans="1:11" x14ac:dyDescent="0.2">
      <c r="A20" t="s">
        <v>7</v>
      </c>
      <c r="B20" s="1">
        <f>B$9/($K$9-$J$9-$I$9-$H$9-$G$9)*-$G$20</f>
        <v>1576062.4412369998</v>
      </c>
      <c r="C20" s="1">
        <f>C$9/($K$9-$J$9-$I$9-$H$9-$G$9)*-$G$20</f>
        <v>0</v>
      </c>
      <c r="D20" s="1">
        <f>D$9/($K$9-$J$9-$I$9-$H$9-$G$9)*-$G$20</f>
        <v>220474.50513446139</v>
      </c>
      <c r="E20" s="1">
        <f>E$9/($K$9-$J$9-$I$9-$H$9-$G$9)*-$G$20</f>
        <v>0</v>
      </c>
      <c r="G20" s="1">
        <f>-G18</f>
        <v>-1796536.9463714617</v>
      </c>
      <c r="K20" s="1">
        <f>SUM(B20:J20)</f>
        <v>0</v>
      </c>
    </row>
    <row r="22" spans="1:11" x14ac:dyDescent="0.2">
      <c r="A22" t="s">
        <v>8</v>
      </c>
      <c r="B22" s="1">
        <f>+B20+B18</f>
        <v>8611089.0367837548</v>
      </c>
      <c r="C22" s="1">
        <f t="shared" ref="C22:K22" si="3">+C20+C18</f>
        <v>0</v>
      </c>
      <c r="D22" s="1">
        <f t="shared" si="3"/>
        <v>1204600.4932162419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9815689.5299999975</v>
      </c>
    </row>
    <row r="27" spans="1:11" x14ac:dyDescent="0.2">
      <c r="A27" t="s">
        <v>9</v>
      </c>
      <c r="B27" s="1">
        <f>+B9</f>
        <v>3993664.05</v>
      </c>
    </row>
    <row r="28" spans="1:11" x14ac:dyDescent="0.2">
      <c r="A28" t="s">
        <v>10</v>
      </c>
      <c r="B28" s="1">
        <f>+B22-B27</f>
        <v>4617424.986783755</v>
      </c>
    </row>
    <row r="29" spans="1:11" x14ac:dyDescent="0.2">
      <c r="A29" s="28" t="s">
        <v>171</v>
      </c>
      <c r="B29" s="1">
        <v>765</v>
      </c>
    </row>
    <row r="30" spans="1:11" x14ac:dyDescent="0.2">
      <c r="A30" t="s">
        <v>11</v>
      </c>
      <c r="B30" s="1">
        <f>+B28/B29</f>
        <v>6035.8496559264768</v>
      </c>
    </row>
  </sheetData>
  <phoneticPr fontId="0" type="noConversion"/>
  <pageMargins left="0.56000000000000005" right="0.55000000000000004" top="1" bottom="0.55000000000000004" header="0.5" footer="0.5"/>
  <pageSetup scale="10" orientation="landscape" horizontalDpi="4294967294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3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42578125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31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Table'!B38</f>
        <v>14748028.6</v>
      </c>
      <c r="C9" s="1">
        <f>'Master Expend Table'!C38</f>
        <v>0</v>
      </c>
      <c r="D9" s="1">
        <f>'Master Expend Table'!D38</f>
        <v>2130415.7000000002</v>
      </c>
      <c r="E9" s="1">
        <f>'Master Expend Table'!E38</f>
        <v>1374.73</v>
      </c>
      <c r="G9" s="1">
        <f>'Master Expend Table'!G38</f>
        <v>2829547.62</v>
      </c>
      <c r="H9" s="1">
        <f>'Master Expend Table'!H38</f>
        <v>3958948.7</v>
      </c>
      <c r="I9" s="1">
        <f>'Master Expend Table'!I38</f>
        <v>4558722.09</v>
      </c>
      <c r="J9" s="1">
        <f>'Master Expend Table'!J38</f>
        <v>3267004.72</v>
      </c>
      <c r="K9" s="1">
        <f>SUM(B9:J9)</f>
        <v>31494042.16</v>
      </c>
    </row>
    <row r="11" spans="1:11" x14ac:dyDescent="0.2">
      <c r="A11" t="s">
        <v>3</v>
      </c>
      <c r="B11" s="1">
        <f>(B9/($K9-$J9))*-$J$11</f>
        <v>1706940.700004789</v>
      </c>
      <c r="C11" s="1">
        <f t="shared" ref="C11:I11" si="0">(C9/($K9-$J9))*-$J$11</f>
        <v>0</v>
      </c>
      <c r="D11" s="1">
        <f t="shared" si="0"/>
        <v>246574.87213302485</v>
      </c>
      <c r="E11" s="1">
        <f t="shared" si="0"/>
        <v>159.11161092524486</v>
      </c>
      <c r="G11" s="1">
        <f t="shared" si="0"/>
        <v>327492.58400405361</v>
      </c>
      <c r="H11" s="1">
        <f t="shared" si="0"/>
        <v>458209.76135488716</v>
      </c>
      <c r="I11" s="1">
        <f t="shared" si="0"/>
        <v>527627.69089232001</v>
      </c>
      <c r="J11" s="1">
        <f>-J9</f>
        <v>-3267004.72</v>
      </c>
      <c r="K11" s="1">
        <v>0</v>
      </c>
    </row>
    <row r="12" spans="1:11" x14ac:dyDescent="0.2">
      <c r="A12" t="s">
        <v>4</v>
      </c>
      <c r="B12" s="1">
        <f>+B9+B11</f>
        <v>16454969.300004788</v>
      </c>
      <c r="C12" s="1">
        <f t="shared" ref="C12:J12" si="1">+C9+C11</f>
        <v>0</v>
      </c>
      <c r="D12" s="1">
        <f t="shared" si="1"/>
        <v>2376990.5721330252</v>
      </c>
      <c r="E12" s="1">
        <f t="shared" si="1"/>
        <v>1533.8416109252448</v>
      </c>
      <c r="G12" s="1">
        <f t="shared" si="1"/>
        <v>3157040.204004054</v>
      </c>
      <c r="H12" s="1">
        <f t="shared" si="1"/>
        <v>4417158.4613548871</v>
      </c>
      <c r="I12" s="1">
        <f t="shared" si="1"/>
        <v>5086349.78089232</v>
      </c>
      <c r="J12" s="1">
        <f t="shared" si="1"/>
        <v>0</v>
      </c>
      <c r="K12" s="1">
        <f>SUM(B12:J12)</f>
        <v>31494042.159999996</v>
      </c>
    </row>
    <row r="14" spans="1:11" x14ac:dyDescent="0.2">
      <c r="A14" t="s">
        <v>5</v>
      </c>
      <c r="B14" s="1">
        <f>B$9/($K$9-$J$9-$I$9)*-I14</f>
        <v>3169369.2993744761</v>
      </c>
      <c r="C14" s="1">
        <f t="shared" ref="C14:H14" si="2">C$9/($K$9-$J$9-$I$9)*-$I$14</f>
        <v>0</v>
      </c>
      <c r="D14" s="1">
        <f t="shared" si="2"/>
        <v>457828.92735137395</v>
      </c>
      <c r="E14" s="1">
        <f t="shared" si="2"/>
        <v>295.43115050163885</v>
      </c>
      <c r="G14" s="1">
        <f t="shared" si="2"/>
        <v>608073.22803443146</v>
      </c>
      <c r="H14" s="1">
        <f t="shared" si="2"/>
        <v>850782.89498153643</v>
      </c>
      <c r="I14" s="1">
        <f>-I12</f>
        <v>-5086349.78089232</v>
      </c>
      <c r="K14" s="1">
        <v>0</v>
      </c>
    </row>
    <row r="15" spans="1:11" x14ac:dyDescent="0.2">
      <c r="A15" t="s">
        <v>4</v>
      </c>
      <c r="B15" s="1">
        <f>+B12+B14</f>
        <v>19624338.599379264</v>
      </c>
      <c r="C15" s="1">
        <f>+C12+C14</f>
        <v>0</v>
      </c>
      <c r="D15" s="1">
        <f>+D12+D14</f>
        <v>2834819.4994843993</v>
      </c>
      <c r="E15" s="1">
        <f>+E12+E14</f>
        <v>1829.2727614268838</v>
      </c>
      <c r="G15" s="1">
        <f>+G12+G14</f>
        <v>3765113.4320384855</v>
      </c>
      <c r="H15" s="1">
        <f>+H12+H14</f>
        <v>5267941.3563364232</v>
      </c>
      <c r="I15" s="1">
        <f>+I12+I14</f>
        <v>0</v>
      </c>
      <c r="J15" s="1">
        <f>+J12+J14</f>
        <v>0</v>
      </c>
      <c r="K15" s="1">
        <f>SUM(B15:J15)</f>
        <v>31494042.159999996</v>
      </c>
    </row>
    <row r="17" spans="1:11" x14ac:dyDescent="0.2">
      <c r="A17" t="s">
        <v>6</v>
      </c>
      <c r="B17" s="1">
        <f>B$9/($K$9-$J$9-$I$9-$H$9)*-$H$17</f>
        <v>3941869.4251330672</v>
      </c>
      <c r="C17" s="1">
        <f>C$9/($K$9-$J$9-$I$9-$H$9)*-$H$17</f>
        <v>0</v>
      </c>
      <c r="D17" s="1">
        <f>D$9/($K$9-$J$9-$I$9-$H$9)*-$H$17</f>
        <v>569419.86881239584</v>
      </c>
      <c r="E17" s="1">
        <f>E$9/($K$9-$J$9-$I$9-$H$9)*-$H$17</f>
        <v>367.43935761103569</v>
      </c>
      <c r="G17" s="1">
        <f>G$9/($K$9-$J$9-$I$9-$H$9)*-$H$17</f>
        <v>756284.62303334835</v>
      </c>
      <c r="H17" s="1">
        <f>-H15</f>
        <v>-5267941.3563364232</v>
      </c>
      <c r="K17" s="1">
        <v>0</v>
      </c>
    </row>
    <row r="18" spans="1:11" x14ac:dyDescent="0.2">
      <c r="A18" t="s">
        <v>4</v>
      </c>
      <c r="B18" s="1">
        <f>+B15+B17</f>
        <v>23566208.024512332</v>
      </c>
      <c r="C18" s="1">
        <f>+C15+C17</f>
        <v>0</v>
      </c>
      <c r="D18" s="1">
        <f>+D15+D17</f>
        <v>3404239.3682967951</v>
      </c>
      <c r="E18" s="1">
        <f>+E15+E17</f>
        <v>2196.7121190379194</v>
      </c>
      <c r="G18" s="1">
        <f>+G15+G17</f>
        <v>4521398.0550718335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31494042.16</v>
      </c>
    </row>
    <row r="20" spans="1:11" x14ac:dyDescent="0.2">
      <c r="A20" t="s">
        <v>7</v>
      </c>
      <c r="B20" s="1">
        <f>B$9/($K$9-$J$9-$I$9-$H$9-$G$9)*-$G$20</f>
        <v>3950380.4933970179</v>
      </c>
      <c r="C20" s="1">
        <f>C$9/($K$9-$J$9-$I$9-$H$9-$G$9)*-$G$20</f>
        <v>0</v>
      </c>
      <c r="D20" s="1">
        <f>D$9/($K$9-$J$9-$I$9-$H$9-$G$9)*-$G$20</f>
        <v>570649.32896229625</v>
      </c>
      <c r="E20" s="1">
        <f>E$9/($K$9-$J$9-$I$9-$H$9-$G$9)*-$G$20</f>
        <v>368.23271251912831</v>
      </c>
      <c r="G20" s="1">
        <f>-G18</f>
        <v>-4521398.0550718335</v>
      </c>
      <c r="K20" s="1">
        <f>SUM(B20:J20)</f>
        <v>0</v>
      </c>
    </row>
    <row r="22" spans="1:11" x14ac:dyDescent="0.2">
      <c r="A22" t="s">
        <v>8</v>
      </c>
      <c r="B22" s="1">
        <f>+B20+B18</f>
        <v>27516588.517909348</v>
      </c>
      <c r="C22" s="1">
        <f t="shared" ref="C22:K22" si="3">+C20+C18</f>
        <v>0</v>
      </c>
      <c r="D22" s="1">
        <f t="shared" si="3"/>
        <v>3974888.6972590913</v>
      </c>
      <c r="E22" s="1">
        <f t="shared" si="3"/>
        <v>2564.9448315570476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31494042.16</v>
      </c>
    </row>
    <row r="27" spans="1:11" x14ac:dyDescent="0.2">
      <c r="A27" t="s">
        <v>9</v>
      </c>
      <c r="B27" s="1">
        <f>+B9</f>
        <v>14748028.6</v>
      </c>
    </row>
    <row r="28" spans="1:11" x14ac:dyDescent="0.2">
      <c r="A28" t="s">
        <v>10</v>
      </c>
      <c r="B28" s="1">
        <f>+B22-B27</f>
        <v>12768559.917909348</v>
      </c>
    </row>
    <row r="29" spans="1:11" x14ac:dyDescent="0.2">
      <c r="A29" s="28" t="s">
        <v>171</v>
      </c>
      <c r="B29" s="1">
        <v>2155</v>
      </c>
    </row>
    <row r="30" spans="1:11" x14ac:dyDescent="0.2">
      <c r="A30" t="s">
        <v>11</v>
      </c>
      <c r="B30" s="1">
        <f>+B28/B29</f>
        <v>5925.0858087746392</v>
      </c>
    </row>
  </sheetData>
  <phoneticPr fontId="0" type="noConversion"/>
  <pageMargins left="0.59" right="0.55000000000000004" top="1" bottom="0.57999999999999996" header="0.5" footer="0.5"/>
  <pageSetup scale="10" orientation="landscape" horizontalDpi="4294967294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4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5.28515625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107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Table'!B39</f>
        <v>11016002.77</v>
      </c>
      <c r="C9" s="1">
        <f>'Master Expend Table'!C39</f>
        <v>0</v>
      </c>
      <c r="D9" s="1">
        <f>'Master Expend Table'!D39</f>
        <v>542975.12</v>
      </c>
      <c r="E9" s="1">
        <f>'Master Expend Table'!E39</f>
        <v>74537.81</v>
      </c>
      <c r="G9" s="1">
        <f>'Master Expend Table'!G39</f>
        <v>3229887.53</v>
      </c>
      <c r="H9" s="1">
        <f>'Master Expend Table'!H39</f>
        <v>3913181.71</v>
      </c>
      <c r="I9" s="1">
        <f>'Master Expend Table'!I39</f>
        <v>4401060.67</v>
      </c>
      <c r="J9" s="1">
        <f>'Master Expend Table'!J39</f>
        <v>2831854.72</v>
      </c>
      <c r="K9" s="1">
        <f>SUM(B9:J9)</f>
        <v>26009500.329999998</v>
      </c>
    </row>
    <row r="11" spans="1:11" x14ac:dyDescent="0.2">
      <c r="A11" t="s">
        <v>3</v>
      </c>
      <c r="B11" s="1">
        <f>(B9/($K9-$J9))*-$J$11</f>
        <v>1345939.961490229</v>
      </c>
      <c r="C11" s="1">
        <f t="shared" ref="C11:I11" si="0">(C9/($K9-$J9))*-$J$11</f>
        <v>0</v>
      </c>
      <c r="D11" s="1">
        <f t="shared" si="0"/>
        <v>66340.933945040437</v>
      </c>
      <c r="E11" s="1">
        <f t="shared" si="0"/>
        <v>9107.0617188094639</v>
      </c>
      <c r="G11" s="1">
        <f t="shared" si="0"/>
        <v>394629.0490762078</v>
      </c>
      <c r="H11" s="1">
        <f t="shared" si="0"/>
        <v>478114.2261878415</v>
      </c>
      <c r="I11" s="1">
        <f t="shared" si="0"/>
        <v>537723.48758187192</v>
      </c>
      <c r="J11" s="1">
        <f>-J9</f>
        <v>-2831854.72</v>
      </c>
      <c r="K11" s="1">
        <v>0</v>
      </c>
    </row>
    <row r="12" spans="1:11" x14ac:dyDescent="0.2">
      <c r="A12" t="s">
        <v>4</v>
      </c>
      <c r="B12" s="1">
        <f>+B9+B11</f>
        <v>12361942.731490228</v>
      </c>
      <c r="C12" s="1">
        <f t="shared" ref="C12:J12" si="1">+C9+C11</f>
        <v>0</v>
      </c>
      <c r="D12" s="1">
        <f t="shared" si="1"/>
        <v>609316.05394504045</v>
      </c>
      <c r="E12" s="1">
        <f t="shared" si="1"/>
        <v>83644.87171880946</v>
      </c>
      <c r="G12" s="1">
        <f t="shared" si="1"/>
        <v>3624516.5790762077</v>
      </c>
      <c r="H12" s="1">
        <f t="shared" si="1"/>
        <v>4391295.936187841</v>
      </c>
      <c r="I12" s="1">
        <f t="shared" si="1"/>
        <v>4938784.1575818714</v>
      </c>
      <c r="J12" s="1">
        <f t="shared" si="1"/>
        <v>0</v>
      </c>
      <c r="K12" s="1">
        <f>SUM(B12:J12)</f>
        <v>26009500.329999998</v>
      </c>
    </row>
    <row r="14" spans="1:11" x14ac:dyDescent="0.2">
      <c r="A14" t="s">
        <v>5</v>
      </c>
      <c r="B14" s="1">
        <f>B$9/($K$9-$J$9-$I$9)*-I14</f>
        <v>2897526.9003498573</v>
      </c>
      <c r="C14" s="1">
        <f t="shared" ref="C14:H14" si="2">C$9/($K$9-$J$9-$I$9)*-$I$14</f>
        <v>0</v>
      </c>
      <c r="D14" s="1">
        <f t="shared" si="2"/>
        <v>142818.13914437604</v>
      </c>
      <c r="E14" s="1">
        <f t="shared" si="2"/>
        <v>19605.596882776259</v>
      </c>
      <c r="G14" s="1">
        <f t="shared" si="2"/>
        <v>849553.70824398915</v>
      </c>
      <c r="H14" s="1">
        <f t="shared" si="2"/>
        <v>1029279.8129608728</v>
      </c>
      <c r="I14" s="1">
        <f>-I12</f>
        <v>-4938784.1575818714</v>
      </c>
      <c r="K14" s="1">
        <v>0</v>
      </c>
    </row>
    <row r="15" spans="1:11" x14ac:dyDescent="0.2">
      <c r="A15" t="s">
        <v>4</v>
      </c>
      <c r="B15" s="1">
        <f>+B12+B14</f>
        <v>15259469.631840086</v>
      </c>
      <c r="C15" s="1">
        <f>+C12+C14</f>
        <v>0</v>
      </c>
      <c r="D15" s="1">
        <f>+D12+D14</f>
        <v>752134.19308941648</v>
      </c>
      <c r="E15" s="1">
        <f>+E12+E14</f>
        <v>103250.46860158572</v>
      </c>
      <c r="G15" s="1">
        <f>+G12+G14</f>
        <v>4474070.2873201966</v>
      </c>
      <c r="H15" s="1">
        <f>+H12+H14</f>
        <v>5420575.7491487134</v>
      </c>
      <c r="I15" s="1">
        <f>+I12+I14</f>
        <v>0</v>
      </c>
      <c r="J15" s="1">
        <f>+J12+J14</f>
        <v>0</v>
      </c>
      <c r="K15" s="1">
        <f>SUM(B15:J15)</f>
        <v>26009500.329999998</v>
      </c>
    </row>
    <row r="17" spans="1:11" x14ac:dyDescent="0.2">
      <c r="A17" t="s">
        <v>6</v>
      </c>
      <c r="B17" s="1">
        <f>B$9/($K$9-$J$9-$I$9-$H$9)*-$H$17</f>
        <v>4017456.6042246209</v>
      </c>
      <c r="C17" s="1">
        <f>C$9/($K$9-$J$9-$I$9-$H$9)*-$H$17</f>
        <v>0</v>
      </c>
      <c r="D17" s="1">
        <f>D$9/($K$9-$J$9-$I$9-$H$9)*-$H$17</f>
        <v>198019.1025109606</v>
      </c>
      <c r="E17" s="1">
        <f>E$9/($K$9-$J$9-$I$9-$H$9)*-$H$17</f>
        <v>27183.400667294856</v>
      </c>
      <c r="G17" s="1">
        <f>G$9/($K$9-$J$9-$I$9-$H$9)*-$H$17</f>
        <v>1177916.6417458379</v>
      </c>
      <c r="H17" s="1">
        <f>-H15</f>
        <v>-5420575.7491487134</v>
      </c>
      <c r="K17" s="1">
        <v>0</v>
      </c>
    </row>
    <row r="18" spans="1:11" x14ac:dyDescent="0.2">
      <c r="A18" t="s">
        <v>4</v>
      </c>
      <c r="B18" s="1">
        <f>+B15+B17</f>
        <v>19276926.236064706</v>
      </c>
      <c r="C18" s="1">
        <f>+C15+C17</f>
        <v>0</v>
      </c>
      <c r="D18" s="1">
        <f>+D15+D17</f>
        <v>950153.29560037702</v>
      </c>
      <c r="E18" s="1">
        <f>+E15+E17</f>
        <v>130433.86926888057</v>
      </c>
      <c r="G18" s="1">
        <f>+G15+G17</f>
        <v>5651986.929066034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26009500.329999998</v>
      </c>
    </row>
    <row r="20" spans="1:11" x14ac:dyDescent="0.2">
      <c r="A20" t="s">
        <v>7</v>
      </c>
      <c r="B20" s="1">
        <f>B$9/($K$9-$J$9-$I$9-$H$9-$G$9)*-$G$20</f>
        <v>5351976.5883494047</v>
      </c>
      <c r="C20" s="1">
        <f>C$9/($K$9-$J$9-$I$9-$H$9-$G$9)*-$G$20</f>
        <v>0</v>
      </c>
      <c r="D20" s="1">
        <f>D$9/($K$9-$J$9-$I$9-$H$9-$G$9)*-$G$20</f>
        <v>263797.14956228255</v>
      </c>
      <c r="E20" s="1">
        <f>E$9/($K$9-$J$9-$I$9-$H$9-$G$9)*-$G$20</f>
        <v>36213.191154347915</v>
      </c>
      <c r="G20" s="1">
        <f>-G18</f>
        <v>-5651986.929066034</v>
      </c>
      <c r="K20" s="1">
        <f>SUM(B20:J20)</f>
        <v>0</v>
      </c>
    </row>
    <row r="22" spans="1:11" x14ac:dyDescent="0.2">
      <c r="A22" t="s">
        <v>8</v>
      </c>
      <c r="B22" s="1">
        <f>+B20+B18</f>
        <v>24628902.824414112</v>
      </c>
      <c r="C22" s="1">
        <f t="shared" ref="C22:K22" si="3">+C20+C18</f>
        <v>0</v>
      </c>
      <c r="D22" s="1">
        <f t="shared" si="3"/>
        <v>1213950.4451626595</v>
      </c>
      <c r="E22" s="1">
        <f t="shared" si="3"/>
        <v>166647.06042322848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26009500.329999998</v>
      </c>
    </row>
    <row r="27" spans="1:11" x14ac:dyDescent="0.2">
      <c r="A27" t="s">
        <v>9</v>
      </c>
      <c r="B27" s="1">
        <f>+B9</f>
        <v>11016002.77</v>
      </c>
    </row>
    <row r="28" spans="1:11" x14ac:dyDescent="0.2">
      <c r="A28" t="s">
        <v>10</v>
      </c>
      <c r="B28" s="1">
        <f>+B22-B27</f>
        <v>13612900.054414112</v>
      </c>
    </row>
    <row r="29" spans="1:11" x14ac:dyDescent="0.2">
      <c r="A29" s="28" t="s">
        <v>171</v>
      </c>
      <c r="B29" s="1">
        <v>1997</v>
      </c>
    </row>
    <row r="30" spans="1:11" x14ac:dyDescent="0.2">
      <c r="A30" t="s">
        <v>11</v>
      </c>
      <c r="B30" s="1">
        <f>+B28/B29</f>
        <v>6816.6750397667065</v>
      </c>
    </row>
  </sheetData>
  <phoneticPr fontId="0" type="noConversion"/>
  <pageMargins left="0.51" right="0.55000000000000004" top="1" bottom="0.56000000000000005" header="0.5" footer="0.5"/>
  <pageSetup scale="10" orientation="landscape" horizontalDpi="4294967294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5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5703125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Table'!B40</f>
        <v>17527816.84</v>
      </c>
      <c r="C9" s="1">
        <f>'Master Expend Table'!C40</f>
        <v>0</v>
      </c>
      <c r="D9" s="1">
        <f>'Master Expend Table'!D40</f>
        <v>1051098.96</v>
      </c>
      <c r="E9" s="1">
        <f>'Master Expend Table'!E40</f>
        <v>165713.24</v>
      </c>
      <c r="G9" s="1">
        <f>'Master Expend Table'!G40</f>
        <v>6681183.2300000004</v>
      </c>
      <c r="H9" s="1">
        <f>'Master Expend Table'!H40</f>
        <v>3102877.92</v>
      </c>
      <c r="I9" s="1">
        <f>'Master Expend Table'!I40</f>
        <v>7361324.7300000004</v>
      </c>
      <c r="J9" s="1">
        <f>'Master Expend Table'!J40</f>
        <v>6582853.3300000001</v>
      </c>
      <c r="K9" s="1">
        <f>SUM(B9:J9)</f>
        <v>42472868.25</v>
      </c>
    </row>
    <row r="11" spans="1:11" x14ac:dyDescent="0.2">
      <c r="A11" t="s">
        <v>3</v>
      </c>
      <c r="B11" s="1">
        <f>(B9/($K9-$J9))*-$J$11</f>
        <v>3214906.6449266351</v>
      </c>
      <c r="C11" s="1">
        <f t="shared" ref="C11:I11" si="0">(C9/($K9-$J9))*-$J$11</f>
        <v>0</v>
      </c>
      <c r="D11" s="1">
        <f t="shared" si="0"/>
        <v>192789.84153165505</v>
      </c>
      <c r="E11" s="1">
        <f t="shared" si="0"/>
        <v>30394.692122326072</v>
      </c>
      <c r="G11" s="1">
        <f t="shared" si="0"/>
        <v>1225445.2769657879</v>
      </c>
      <c r="H11" s="1">
        <f t="shared" si="0"/>
        <v>569121.80989016627</v>
      </c>
      <c r="I11" s="1">
        <f t="shared" si="0"/>
        <v>1350195.0645634294</v>
      </c>
      <c r="J11" s="1">
        <f>-J9</f>
        <v>-6582853.3300000001</v>
      </c>
      <c r="K11" s="1">
        <v>0</v>
      </c>
    </row>
    <row r="12" spans="1:11" x14ac:dyDescent="0.2">
      <c r="A12" t="s">
        <v>4</v>
      </c>
      <c r="B12" s="1">
        <f>+B9+B11</f>
        <v>20742723.484926634</v>
      </c>
      <c r="C12" s="1">
        <f t="shared" ref="C12:J12" si="1">+C9+C11</f>
        <v>0</v>
      </c>
      <c r="D12" s="1">
        <f t="shared" si="1"/>
        <v>1243888.801531655</v>
      </c>
      <c r="E12" s="1">
        <f t="shared" si="1"/>
        <v>196107.93212232605</v>
      </c>
      <c r="G12" s="1">
        <f t="shared" si="1"/>
        <v>7906628.5069657881</v>
      </c>
      <c r="H12" s="1">
        <f t="shared" si="1"/>
        <v>3671999.7298901663</v>
      </c>
      <c r="I12" s="1">
        <f t="shared" si="1"/>
        <v>8711519.7945634294</v>
      </c>
      <c r="J12" s="1">
        <f t="shared" si="1"/>
        <v>0</v>
      </c>
      <c r="K12" s="1">
        <f>SUM(B12:J12)</f>
        <v>42472868.25</v>
      </c>
    </row>
    <row r="14" spans="1:11" x14ac:dyDescent="0.2">
      <c r="A14" t="s">
        <v>5</v>
      </c>
      <c r="B14" s="1">
        <f>B$9/($K$9-$J$9-$I$9)*-I14</f>
        <v>5352293.5101543898</v>
      </c>
      <c r="C14" s="1">
        <f t="shared" ref="C14:H14" si="2">C$9/($K$9-$J$9-$I$9)*-$I$14</f>
        <v>0</v>
      </c>
      <c r="D14" s="1">
        <f t="shared" si="2"/>
        <v>320963.54003993736</v>
      </c>
      <c r="E14" s="1">
        <f t="shared" si="2"/>
        <v>50602.188914626793</v>
      </c>
      <c r="G14" s="1">
        <f t="shared" si="2"/>
        <v>2040165.8671189849</v>
      </c>
      <c r="H14" s="1">
        <f t="shared" si="2"/>
        <v>947494.68833548995</v>
      </c>
      <c r="I14" s="1">
        <f>-I12</f>
        <v>-8711519.7945634294</v>
      </c>
      <c r="K14" s="1">
        <v>0</v>
      </c>
    </row>
    <row r="15" spans="1:11" x14ac:dyDescent="0.2">
      <c r="A15" t="s">
        <v>4</v>
      </c>
      <c r="B15" s="1">
        <f>+B12+B14</f>
        <v>26095016.995081022</v>
      </c>
      <c r="C15" s="1">
        <f>+C12+C14</f>
        <v>0</v>
      </c>
      <c r="D15" s="1">
        <f>+D12+D14</f>
        <v>1564852.3415715923</v>
      </c>
      <c r="E15" s="1">
        <f>+E12+E14</f>
        <v>246710.12103695283</v>
      </c>
      <c r="G15" s="1">
        <f>+G12+G14</f>
        <v>9946794.3740847725</v>
      </c>
      <c r="H15" s="1">
        <f>+H12+H14</f>
        <v>4619494.4182256563</v>
      </c>
      <c r="I15" s="1">
        <f>+I12+I14</f>
        <v>0</v>
      </c>
      <c r="J15" s="1">
        <f>+J12+J14</f>
        <v>0</v>
      </c>
      <c r="K15" s="1">
        <f>SUM(B15:J15)</f>
        <v>42472868.249999993</v>
      </c>
    </row>
    <row r="17" spans="1:11" x14ac:dyDescent="0.2">
      <c r="A17" t="s">
        <v>6</v>
      </c>
      <c r="B17" s="1">
        <f>B$9/($K$9-$J$9-$I$9-$H$9)*-$H$17</f>
        <v>3184545.3429858764</v>
      </c>
      <c r="C17" s="1">
        <f>C$9/($K$9-$J$9-$I$9-$H$9)*-$H$17</f>
        <v>0</v>
      </c>
      <c r="D17" s="1">
        <f>D$9/($K$9-$J$9-$I$9-$H$9)*-$H$17</f>
        <v>190969.15084407612</v>
      </c>
      <c r="E17" s="1">
        <f>E$9/($K$9-$J$9-$I$9-$H$9)*-$H$17</f>
        <v>30107.647263223047</v>
      </c>
      <c r="G17" s="1">
        <f>G$9/($K$9-$J$9-$I$9-$H$9)*-$H$17</f>
        <v>1213872.2771324804</v>
      </c>
      <c r="H17" s="1">
        <f>-H15</f>
        <v>-4619494.4182256563</v>
      </c>
      <c r="K17" s="1">
        <v>0</v>
      </c>
    </row>
    <row r="18" spans="1:11" x14ac:dyDescent="0.2">
      <c r="A18" t="s">
        <v>4</v>
      </c>
      <c r="B18" s="1">
        <f>+B15+B17</f>
        <v>29279562.338066898</v>
      </c>
      <c r="C18" s="1">
        <f>+C15+C17</f>
        <v>0</v>
      </c>
      <c r="D18" s="1">
        <f>+D15+D17</f>
        <v>1755821.4924156684</v>
      </c>
      <c r="E18" s="1">
        <f>+E15+E17</f>
        <v>276817.7683001759</v>
      </c>
      <c r="G18" s="1">
        <f>+G15+G17</f>
        <v>11160666.651217252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42472868.249999993</v>
      </c>
    </row>
    <row r="20" spans="1:11" x14ac:dyDescent="0.2">
      <c r="A20" t="s">
        <v>7</v>
      </c>
      <c r="B20" s="1">
        <f>B$9/($K$9-$J$9-$I$9-$H$9-$G$9)*-$G$20</f>
        <v>10436169.233191296</v>
      </c>
      <c r="C20" s="1">
        <f>C$9/($K$9-$J$9-$I$9-$H$9-$G$9)*-$G$20</f>
        <v>0</v>
      </c>
      <c r="D20" s="1">
        <f>D$9/($K$9-$J$9-$I$9-$H$9-$G$9)*-$G$20</f>
        <v>625830.74250058003</v>
      </c>
      <c r="E20" s="1">
        <f>E$9/($K$9-$J$9-$I$9-$H$9-$G$9)*-$G$20</f>
        <v>98666.675525372804</v>
      </c>
      <c r="G20" s="1">
        <f>-G18</f>
        <v>-11160666.651217252</v>
      </c>
      <c r="K20" s="1">
        <f>SUM(B20:J20)</f>
        <v>0</v>
      </c>
    </row>
    <row r="22" spans="1:11" x14ac:dyDescent="0.2">
      <c r="A22" t="s">
        <v>8</v>
      </c>
      <c r="B22" s="1">
        <f>+B20+B18</f>
        <v>39715731.571258195</v>
      </c>
      <c r="C22" s="1">
        <f t="shared" ref="C22:K22" si="3">+C20+C18</f>
        <v>0</v>
      </c>
      <c r="D22" s="1">
        <f t="shared" si="3"/>
        <v>2381652.2349162484</v>
      </c>
      <c r="E22" s="1">
        <f t="shared" si="3"/>
        <v>375484.44382554869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42472868.249999993</v>
      </c>
    </row>
    <row r="27" spans="1:11" x14ac:dyDescent="0.2">
      <c r="A27" t="s">
        <v>9</v>
      </c>
      <c r="B27" s="1">
        <f>+B9</f>
        <v>17527816.84</v>
      </c>
    </row>
    <row r="28" spans="1:11" x14ac:dyDescent="0.2">
      <c r="A28" t="s">
        <v>10</v>
      </c>
      <c r="B28" s="1">
        <f>+B22-B27</f>
        <v>22187914.731258195</v>
      </c>
    </row>
    <row r="29" spans="1:11" x14ac:dyDescent="0.2">
      <c r="A29" s="28" t="s">
        <v>171</v>
      </c>
      <c r="B29" s="1">
        <v>2568</v>
      </c>
    </row>
    <row r="30" spans="1:11" x14ac:dyDescent="0.2">
      <c r="A30" t="s">
        <v>11</v>
      </c>
      <c r="B30" s="1">
        <f>+B28/B29</f>
        <v>8640.153711549141</v>
      </c>
    </row>
  </sheetData>
  <phoneticPr fontId="0" type="noConversion"/>
  <pageMargins left="0.63" right="0.55000000000000004" top="1" bottom="0.53" header="0.5" footer="0.5"/>
  <pageSetup scale="10" orientation="landscape" horizontalDpi="4294967294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6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28515625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Table'!B41</f>
        <v>20413901.199999999</v>
      </c>
      <c r="C9" s="1">
        <f>'Master Expend Table'!C41</f>
        <v>0</v>
      </c>
      <c r="D9" s="1">
        <f>'Master Expend Table'!D41</f>
        <v>1203629.1399999999</v>
      </c>
      <c r="E9" s="1">
        <f>'Master Expend Table'!E41</f>
        <v>0</v>
      </c>
      <c r="G9" s="1">
        <f>'Master Expend Table'!G41</f>
        <v>4300054.04</v>
      </c>
      <c r="H9" s="1">
        <f>'Master Expend Table'!H41</f>
        <v>6219685.4900000002</v>
      </c>
      <c r="I9" s="1">
        <f>'Master Expend Table'!I41</f>
        <v>5458505.1100000003</v>
      </c>
      <c r="J9" s="1">
        <f>'Master Expend Table'!J41</f>
        <v>5007733.59</v>
      </c>
      <c r="K9" s="1">
        <f>SUM(B9:J9)</f>
        <v>42603508.569999993</v>
      </c>
    </row>
    <row r="11" spans="1:11" x14ac:dyDescent="0.2">
      <c r="A11" t="s">
        <v>3</v>
      </c>
      <c r="B11" s="1">
        <f>(B9/($K9-$J9))*-$J$11</f>
        <v>2719118.8051466872</v>
      </c>
      <c r="C11" s="1">
        <f t="shared" ref="C11:I11" si="0">(C9/($K9-$J9))*-$J$11</f>
        <v>0</v>
      </c>
      <c r="D11" s="1">
        <f t="shared" si="0"/>
        <v>160322.64469843399</v>
      </c>
      <c r="E11" s="1">
        <f t="shared" si="0"/>
        <v>0</v>
      </c>
      <c r="G11" s="1">
        <f t="shared" si="0"/>
        <v>572764.49458425841</v>
      </c>
      <c r="H11" s="1">
        <f t="shared" si="0"/>
        <v>828458.19680742803</v>
      </c>
      <c r="I11" s="1">
        <f t="shared" si="0"/>
        <v>727069.44876319333</v>
      </c>
      <c r="J11" s="1">
        <f>-J9</f>
        <v>-5007733.59</v>
      </c>
      <c r="K11" s="1">
        <v>0</v>
      </c>
    </row>
    <row r="12" spans="1:11" x14ac:dyDescent="0.2">
      <c r="A12" t="s">
        <v>4</v>
      </c>
      <c r="B12" s="1">
        <f>+B9+B11</f>
        <v>23133020.005146686</v>
      </c>
      <c r="C12" s="1">
        <f t="shared" ref="C12:J12" si="1">+C9+C11</f>
        <v>0</v>
      </c>
      <c r="D12" s="1">
        <f t="shared" si="1"/>
        <v>1363951.7846984339</v>
      </c>
      <c r="E12" s="1">
        <f t="shared" si="1"/>
        <v>0</v>
      </c>
      <c r="G12" s="1">
        <f t="shared" si="1"/>
        <v>4872818.5345842587</v>
      </c>
      <c r="H12" s="1">
        <f t="shared" si="1"/>
        <v>7048143.6868074285</v>
      </c>
      <c r="I12" s="1">
        <f t="shared" si="1"/>
        <v>6185574.5587631939</v>
      </c>
      <c r="J12" s="1">
        <f t="shared" si="1"/>
        <v>0</v>
      </c>
      <c r="K12" s="1">
        <f>SUM(B12:J12)</f>
        <v>42603508.57</v>
      </c>
    </row>
    <row r="14" spans="1:11" x14ac:dyDescent="0.2">
      <c r="A14" t="s">
        <v>5</v>
      </c>
      <c r="B14" s="1">
        <f>B$9/($K$9-$J$9-$I$9)*-I14</f>
        <v>3929136.1219734335</v>
      </c>
      <c r="C14" s="1">
        <f t="shared" ref="C14:H14" si="2">C$9/($K$9-$J$9-$I$9)*-$I$14</f>
        <v>0</v>
      </c>
      <c r="D14" s="1">
        <f t="shared" si="2"/>
        <v>231666.77868676168</v>
      </c>
      <c r="E14" s="1">
        <f t="shared" si="2"/>
        <v>0</v>
      </c>
      <c r="G14" s="1">
        <f t="shared" si="2"/>
        <v>827646.68494632456</v>
      </c>
      <c r="H14" s="1">
        <f t="shared" si="2"/>
        <v>1197124.9731566759</v>
      </c>
      <c r="I14" s="1">
        <f>-I12</f>
        <v>-6185574.5587631939</v>
      </c>
      <c r="K14" s="1">
        <v>0</v>
      </c>
    </row>
    <row r="15" spans="1:11" x14ac:dyDescent="0.2">
      <c r="A15" t="s">
        <v>4</v>
      </c>
      <c r="B15" s="1">
        <f>+B12+B14</f>
        <v>27062156.127120119</v>
      </c>
      <c r="C15" s="1">
        <f>+C12+C14</f>
        <v>0</v>
      </c>
      <c r="D15" s="1">
        <f>+D12+D14</f>
        <v>1595618.5633851956</v>
      </c>
      <c r="E15" s="1">
        <f>+E12+E14</f>
        <v>0</v>
      </c>
      <c r="G15" s="1">
        <f>+G12+G14</f>
        <v>5700465.2195305834</v>
      </c>
      <c r="H15" s="1">
        <f>+H12+H14</f>
        <v>8245268.6599641042</v>
      </c>
      <c r="I15" s="1">
        <f>+I12+I14</f>
        <v>0</v>
      </c>
      <c r="J15" s="1">
        <f>+J12+J14</f>
        <v>0</v>
      </c>
      <c r="K15" s="1">
        <f>SUM(B15:J15)</f>
        <v>42603508.570000008</v>
      </c>
    </row>
    <row r="17" spans="1:11" x14ac:dyDescent="0.2">
      <c r="A17" t="s">
        <v>6</v>
      </c>
      <c r="B17" s="1">
        <f>B$9/($K$9-$J$9-$I$9-$H$9)*-$H$17</f>
        <v>6494359.0931973923</v>
      </c>
      <c r="C17" s="1">
        <f>C$9/($K$9-$J$9-$I$9-$H$9)*-$H$17</f>
        <v>0</v>
      </c>
      <c r="D17" s="1">
        <f>D$9/($K$9-$J$9-$I$9-$H$9)*-$H$17</f>
        <v>382915.53258797765</v>
      </c>
      <c r="E17" s="1">
        <f>E$9/($K$9-$J$9-$I$9-$H$9)*-$H$17</f>
        <v>0</v>
      </c>
      <c r="G17" s="1">
        <f>G$9/($K$9-$J$9-$I$9-$H$9)*-$H$17</f>
        <v>1367994.034178738</v>
      </c>
      <c r="H17" s="1">
        <f>-H15</f>
        <v>-8245268.6599641042</v>
      </c>
      <c r="K17" s="1">
        <v>0</v>
      </c>
    </row>
    <row r="18" spans="1:11" x14ac:dyDescent="0.2">
      <c r="A18" t="s">
        <v>4</v>
      </c>
      <c r="B18" s="1">
        <f>+B15+B17</f>
        <v>33556515.220317513</v>
      </c>
      <c r="C18" s="1">
        <f>+C15+C17</f>
        <v>0</v>
      </c>
      <c r="D18" s="1">
        <f>+D15+D17</f>
        <v>1978534.0959731732</v>
      </c>
      <c r="E18" s="1">
        <f>+E15+E17</f>
        <v>0</v>
      </c>
      <c r="G18" s="1">
        <f>+G15+G17</f>
        <v>7068459.2537093218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42603508.570000008</v>
      </c>
    </row>
    <row r="20" spans="1:11" x14ac:dyDescent="0.2">
      <c r="A20" t="s">
        <v>7</v>
      </c>
      <c r="B20" s="1">
        <f>B$9/($K$9-$J$9-$I$9-$H$9-$G$9)*-$G$20</f>
        <v>6674898.8701291168</v>
      </c>
      <c r="C20" s="1">
        <f>C$9/($K$9-$J$9-$I$9-$H$9-$G$9)*-$G$20</f>
        <v>0</v>
      </c>
      <c r="D20" s="1">
        <f>D$9/($K$9-$J$9-$I$9-$H$9-$G$9)*-$G$20</f>
        <v>393560.38358020852</v>
      </c>
      <c r="E20" s="1">
        <f>E$9/($K$9-$J$9-$I$9-$H$9-$G$9)*-$G$20</f>
        <v>0</v>
      </c>
      <c r="G20" s="1">
        <f>-G18</f>
        <v>-7068459.2537093218</v>
      </c>
      <c r="K20" s="1">
        <f>SUM(B20:J20)</f>
        <v>0</v>
      </c>
    </row>
    <row r="22" spans="1:11" x14ac:dyDescent="0.2">
      <c r="A22" t="s">
        <v>8</v>
      </c>
      <c r="B22" s="1">
        <f>+B20+B18</f>
        <v>40231414.090446629</v>
      </c>
      <c r="C22" s="1">
        <f t="shared" ref="C22:K22" si="3">+C20+C18</f>
        <v>0</v>
      </c>
      <c r="D22" s="1">
        <f t="shared" si="3"/>
        <v>2372094.4795533819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42603508.570000008</v>
      </c>
    </row>
    <row r="27" spans="1:11" x14ac:dyDescent="0.2">
      <c r="A27" t="s">
        <v>9</v>
      </c>
      <c r="B27" s="1">
        <f>+B9</f>
        <v>20413901.199999999</v>
      </c>
    </row>
    <row r="28" spans="1:11" x14ac:dyDescent="0.2">
      <c r="A28" t="s">
        <v>10</v>
      </c>
      <c r="B28" s="1">
        <f>+B22-B27</f>
        <v>19817512.890446629</v>
      </c>
    </row>
    <row r="29" spans="1:11" x14ac:dyDescent="0.2">
      <c r="A29" s="28" t="s">
        <v>171</v>
      </c>
      <c r="B29" s="1">
        <v>3394</v>
      </c>
    </row>
    <row r="30" spans="1:11" x14ac:dyDescent="0.2">
      <c r="A30" t="s">
        <v>11</v>
      </c>
      <c r="B30" s="1">
        <f>+B28/B29</f>
        <v>5838.9843519288834</v>
      </c>
    </row>
  </sheetData>
  <phoneticPr fontId="0" type="noConversion"/>
  <pageMargins left="0.56000000000000005" right="0.55000000000000004" top="1" bottom="0.53" header="0.5" footer="0.5"/>
  <pageSetup scale="10" orientation="landscape" horizontalDpi="4294967294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7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3.7109375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62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Table'!B42</f>
        <v>12174429.460000001</v>
      </c>
      <c r="C9" s="1">
        <f>'Master Expend Table'!C42</f>
        <v>0</v>
      </c>
      <c r="D9" s="1">
        <f>'Master Expend Table'!D42</f>
        <v>1535692.22</v>
      </c>
      <c r="E9" s="1">
        <f>'Master Expend Table'!E42</f>
        <v>170509.86</v>
      </c>
      <c r="G9" s="1">
        <f>'Master Expend Table'!G42</f>
        <v>4049546.6</v>
      </c>
      <c r="H9" s="1">
        <f>'Master Expend Table'!H42</f>
        <v>3977472.76</v>
      </c>
      <c r="I9" s="1">
        <f>'Master Expend Table'!I42</f>
        <v>4877722.54</v>
      </c>
      <c r="J9" s="1">
        <f>'Master Expend Table'!J42</f>
        <v>2659891.0099999998</v>
      </c>
      <c r="K9" s="1">
        <f>SUM(B9:J9)</f>
        <v>29445264.449999996</v>
      </c>
    </row>
    <row r="11" spans="1:11" x14ac:dyDescent="0.2">
      <c r="A11" t="s">
        <v>3</v>
      </c>
      <c r="B11" s="1">
        <f>(B9/($K9-$J9))*-$J$11</f>
        <v>1208967.8549776888</v>
      </c>
      <c r="C11" s="1">
        <f t="shared" ref="C11:I11" si="0">(C9/($K9-$J9))*-$J$11</f>
        <v>0</v>
      </c>
      <c r="D11" s="1">
        <f t="shared" si="0"/>
        <v>152500.16727431305</v>
      </c>
      <c r="E11" s="1">
        <f t="shared" si="0"/>
        <v>16932.287494378073</v>
      </c>
      <c r="G11" s="1">
        <f t="shared" si="0"/>
        <v>402135.61405235599</v>
      </c>
      <c r="H11" s="1">
        <f t="shared" si="0"/>
        <v>394978.40343882429</v>
      </c>
      <c r="I11" s="1">
        <f t="shared" si="0"/>
        <v>484376.68276243994</v>
      </c>
      <c r="J11" s="1">
        <f>-J9</f>
        <v>-2659891.0099999998</v>
      </c>
      <c r="K11" s="1">
        <v>0</v>
      </c>
    </row>
    <row r="12" spans="1:11" x14ac:dyDescent="0.2">
      <c r="A12" t="s">
        <v>4</v>
      </c>
      <c r="B12" s="1">
        <f>+B9+B11</f>
        <v>13383397.314977691</v>
      </c>
      <c r="C12" s="1">
        <f t="shared" ref="C12:J12" si="1">+C9+C11</f>
        <v>0</v>
      </c>
      <c r="D12" s="1">
        <f t="shared" si="1"/>
        <v>1688192.387274313</v>
      </c>
      <c r="E12" s="1">
        <f t="shared" si="1"/>
        <v>187442.14749437806</v>
      </c>
      <c r="G12" s="1">
        <f t="shared" si="1"/>
        <v>4451682.2140523558</v>
      </c>
      <c r="H12" s="1">
        <f t="shared" si="1"/>
        <v>4372451.163438824</v>
      </c>
      <c r="I12" s="1">
        <f t="shared" si="1"/>
        <v>5362099.2227624403</v>
      </c>
      <c r="J12" s="1">
        <f t="shared" si="1"/>
        <v>0</v>
      </c>
      <c r="K12" s="1">
        <f>SUM(B12:J12)</f>
        <v>29445264.449999999</v>
      </c>
    </row>
    <row r="14" spans="1:11" x14ac:dyDescent="0.2">
      <c r="A14" t="s">
        <v>5</v>
      </c>
      <c r="B14" s="1">
        <f>B$9/($K$9-$J$9-$I$9)*-I14</f>
        <v>2979803.6787706055</v>
      </c>
      <c r="C14" s="1">
        <f t="shared" ref="C14:H14" si="2">C$9/($K$9-$J$9-$I$9)*-$I$14</f>
        <v>0</v>
      </c>
      <c r="D14" s="1">
        <f t="shared" si="2"/>
        <v>375874.80724664673</v>
      </c>
      <c r="E14" s="1">
        <f t="shared" si="2"/>
        <v>41733.857817650933</v>
      </c>
      <c r="G14" s="1">
        <f t="shared" si="2"/>
        <v>991163.80736194248</v>
      </c>
      <c r="H14" s="1">
        <f t="shared" si="2"/>
        <v>973523.07156559534</v>
      </c>
      <c r="I14" s="1">
        <f>-I12</f>
        <v>-5362099.2227624403</v>
      </c>
      <c r="K14" s="1">
        <v>0</v>
      </c>
    </row>
    <row r="15" spans="1:11" x14ac:dyDescent="0.2">
      <c r="A15" t="s">
        <v>4</v>
      </c>
      <c r="B15" s="1">
        <f>+B12+B14</f>
        <v>16363200.993748296</v>
      </c>
      <c r="C15" s="1">
        <f>+C12+C14</f>
        <v>0</v>
      </c>
      <c r="D15" s="1">
        <f>+D12+D14</f>
        <v>2064067.1945209596</v>
      </c>
      <c r="E15" s="1">
        <f>+E12+E14</f>
        <v>229176.00531202898</v>
      </c>
      <c r="G15" s="1">
        <f>+G12+G14</f>
        <v>5442846.0214142986</v>
      </c>
      <c r="H15" s="1">
        <f>+H12+H14</f>
        <v>5345974.2350044195</v>
      </c>
      <c r="I15" s="1">
        <f>+I12+I14</f>
        <v>0</v>
      </c>
      <c r="J15" s="1">
        <f>+J12+J14</f>
        <v>0</v>
      </c>
      <c r="K15" s="1">
        <f>SUM(B15:J15)</f>
        <v>29445264.450000003</v>
      </c>
    </row>
    <row r="17" spans="1:11" x14ac:dyDescent="0.2">
      <c r="A17" t="s">
        <v>6</v>
      </c>
      <c r="B17" s="1">
        <f>B$9/($K$9-$J$9-$I$9-$H$9)*-$H$17</f>
        <v>3629868.3543943181</v>
      </c>
      <c r="C17" s="1">
        <f>C$9/($K$9-$J$9-$I$9-$H$9)*-$H$17</f>
        <v>0</v>
      </c>
      <c r="D17" s="1">
        <f>D$9/($K$9-$J$9-$I$9-$H$9)*-$H$17</f>
        <v>457874.48272484023</v>
      </c>
      <c r="E17" s="1">
        <f>E$9/($K$9-$J$9-$I$9-$H$9)*-$H$17</f>
        <v>50838.386058233024</v>
      </c>
      <c r="G17" s="1">
        <f>G$9/($K$9-$J$9-$I$9-$H$9)*-$H$17</f>
        <v>1207393.0118270286</v>
      </c>
      <c r="H17" s="1">
        <f>-H15</f>
        <v>-5345974.2350044195</v>
      </c>
      <c r="K17" s="1">
        <v>0</v>
      </c>
    </row>
    <row r="18" spans="1:11" x14ac:dyDescent="0.2">
      <c r="A18" t="s">
        <v>4</v>
      </c>
      <c r="B18" s="1">
        <f>+B15+B17</f>
        <v>19993069.348142613</v>
      </c>
      <c r="C18" s="1">
        <f>+C15+C17</f>
        <v>0</v>
      </c>
      <c r="D18" s="1">
        <f>+D15+D17</f>
        <v>2521941.6772457999</v>
      </c>
      <c r="E18" s="1">
        <f>+E15+E17</f>
        <v>280014.39137026202</v>
      </c>
      <c r="G18" s="1">
        <f>+G15+G17</f>
        <v>6650239.0332413269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29445264.450000003</v>
      </c>
    </row>
    <row r="20" spans="1:11" x14ac:dyDescent="0.2">
      <c r="A20" t="s">
        <v>7</v>
      </c>
      <c r="B20" s="1">
        <f>B$9/($K$9-$J$9-$I$9-$H$9-$G$9)*-$G$20</f>
        <v>5832794.1181223178</v>
      </c>
      <c r="C20" s="1">
        <f>C$9/($K$9-$J$9-$I$9-$H$9-$G$9)*-$G$20</f>
        <v>0</v>
      </c>
      <c r="D20" s="1">
        <f>D$9/($K$9-$J$9-$I$9-$H$9-$G$9)*-$G$20</f>
        <v>735753.29156017827</v>
      </c>
      <c r="E20" s="1">
        <f>E$9/($K$9-$J$9-$I$9-$H$9-$G$9)*-$G$20</f>
        <v>81691.62355883079</v>
      </c>
      <c r="G20" s="1">
        <f>-G18</f>
        <v>-6650239.0332413269</v>
      </c>
      <c r="K20" s="1">
        <f>SUM(B20:J20)</f>
        <v>0</v>
      </c>
    </row>
    <row r="22" spans="1:11" x14ac:dyDescent="0.2">
      <c r="A22" t="s">
        <v>8</v>
      </c>
      <c r="B22" s="1">
        <f>+B20+B18</f>
        <v>25825863.46626493</v>
      </c>
      <c r="C22" s="1">
        <f t="shared" ref="C22:K22" si="3">+C20+C18</f>
        <v>0</v>
      </c>
      <c r="D22" s="1">
        <f t="shared" si="3"/>
        <v>3257694.9688059781</v>
      </c>
      <c r="E22" s="1">
        <f t="shared" si="3"/>
        <v>361706.01492909284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29445264.450000003</v>
      </c>
    </row>
    <row r="27" spans="1:11" x14ac:dyDescent="0.2">
      <c r="A27" t="s">
        <v>9</v>
      </c>
      <c r="B27" s="1">
        <f>+B9</f>
        <v>12174429.460000001</v>
      </c>
    </row>
    <row r="28" spans="1:11" x14ac:dyDescent="0.2">
      <c r="A28" t="s">
        <v>10</v>
      </c>
      <c r="B28" s="1">
        <f>+B22-B27</f>
        <v>13651434.006264929</v>
      </c>
    </row>
    <row r="29" spans="1:11" x14ac:dyDescent="0.2">
      <c r="A29" s="28" t="s">
        <v>171</v>
      </c>
      <c r="B29" s="1">
        <v>1785</v>
      </c>
    </row>
    <row r="30" spans="1:11" x14ac:dyDescent="0.2">
      <c r="A30" t="s">
        <v>11</v>
      </c>
      <c r="B30" s="1">
        <f>+B28/B29</f>
        <v>7647.8621883837131</v>
      </c>
    </row>
  </sheetData>
  <phoneticPr fontId="0" type="noConversion"/>
  <pageMargins left="0.61" right="0.55000000000000004" top="1" bottom="0.56000000000000005" header="0.5" footer="0.5"/>
  <pageSetup scale="10" orientation="landscape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0"/>
  <sheetViews>
    <sheetView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9.28515625" style="1" customWidth="1"/>
    <col min="6" max="6" width="2.7109375" style="3" customWidth="1"/>
    <col min="7" max="7" width="11.28515625" style="1" bestFit="1" customWidth="1"/>
    <col min="8" max="8" width="10.28515625" style="1" customWidth="1"/>
    <col min="9" max="9" width="11.28515625" style="1" bestFit="1" customWidth="1"/>
    <col min="10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67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Table'!B7</f>
        <v>31381857.030000001</v>
      </c>
      <c r="C9" s="1">
        <f>'Master Expend Table'!C7</f>
        <v>2048.0300000000002</v>
      </c>
      <c r="D9" s="1">
        <f>'Master Expend Table'!D7</f>
        <v>1076084.69</v>
      </c>
      <c r="E9" s="1">
        <f>'Master Expend Table'!E7</f>
        <v>53309.53</v>
      </c>
      <c r="G9" s="1">
        <f>'Master Expend Table'!G7</f>
        <v>8824152.25</v>
      </c>
      <c r="H9" s="1">
        <f>'Master Expend Table'!H7</f>
        <v>7079134.9700000007</v>
      </c>
      <c r="I9" s="1">
        <f>'Master Expend Table'!I7</f>
        <v>8834004.3099999987</v>
      </c>
      <c r="J9" s="1">
        <f>'Master Expend Table'!J7</f>
        <v>6335671.7199999997</v>
      </c>
      <c r="K9" s="1">
        <f>SUM(B9:J9)</f>
        <v>63586262.530000001</v>
      </c>
    </row>
    <row r="11" spans="1:11" x14ac:dyDescent="0.2">
      <c r="A11" t="s">
        <v>3</v>
      </c>
      <c r="B11" s="1">
        <f>(B9/($K9-$J9))*-$J$11</f>
        <v>3472892.4416850782</v>
      </c>
      <c r="C11" s="1">
        <f t="shared" ref="C11:I11" si="0">(C9/($K9-$J9))*-$J$11</f>
        <v>226.64649515625845</v>
      </c>
      <c r="D11" s="1">
        <f t="shared" si="0"/>
        <v>119085.57173469571</v>
      </c>
      <c r="E11" s="1">
        <f t="shared" si="0"/>
        <v>5899.5318100454651</v>
      </c>
      <c r="G11" s="1">
        <f t="shared" si="0"/>
        <v>976530.21693418163</v>
      </c>
      <c r="H11" s="1">
        <f t="shared" si="0"/>
        <v>783416.81014858419</v>
      </c>
      <c r="I11" s="1">
        <f t="shared" si="0"/>
        <v>977620.50119225832</v>
      </c>
      <c r="J11" s="1">
        <f>-J9</f>
        <v>-6335671.7199999997</v>
      </c>
      <c r="K11" s="1">
        <v>0</v>
      </c>
    </row>
    <row r="12" spans="1:11" x14ac:dyDescent="0.2">
      <c r="A12" t="s">
        <v>4</v>
      </c>
      <c r="B12" s="1">
        <f>+B9+B11</f>
        <v>34854749.471685082</v>
      </c>
      <c r="C12" s="1">
        <f t="shared" ref="C12:J12" si="1">+C9+C11</f>
        <v>2274.6764951562586</v>
      </c>
      <c r="D12" s="1">
        <f t="shared" si="1"/>
        <v>1195170.2617346956</v>
      </c>
      <c r="E12" s="1">
        <f t="shared" si="1"/>
        <v>59209.061810045467</v>
      </c>
      <c r="G12" s="1">
        <f t="shared" si="1"/>
        <v>9800682.4669341817</v>
      </c>
      <c r="H12" s="1">
        <f t="shared" si="1"/>
        <v>7862551.7801485844</v>
      </c>
      <c r="I12" s="1">
        <f t="shared" si="1"/>
        <v>9811624.8111922573</v>
      </c>
      <c r="J12" s="1">
        <f t="shared" si="1"/>
        <v>0</v>
      </c>
      <c r="K12" s="1">
        <f>SUM(B12:J12)</f>
        <v>63586262.530000001</v>
      </c>
    </row>
    <row r="14" spans="1:11" x14ac:dyDescent="0.2">
      <c r="A14" t="s">
        <v>5</v>
      </c>
      <c r="B14" s="1">
        <f>B$9/($K$9-$J$9-$I$9)*-I14</f>
        <v>6359535.6326253237</v>
      </c>
      <c r="C14" s="1">
        <f t="shared" ref="C14:H14" si="2">C$9/($K$9-$J$9-$I$9)*-$I$14</f>
        <v>415.03342996033149</v>
      </c>
      <c r="D14" s="1">
        <f t="shared" si="2"/>
        <v>218068.64148401146</v>
      </c>
      <c r="E14" s="1">
        <f t="shared" si="2"/>
        <v>10803.18017093167</v>
      </c>
      <c r="G14" s="1">
        <f t="shared" si="2"/>
        <v>1788215.1017366329</v>
      </c>
      <c r="H14" s="1">
        <f t="shared" si="2"/>
        <v>1434587.2217453986</v>
      </c>
      <c r="I14" s="1">
        <f>-I12</f>
        <v>-9811624.8111922573</v>
      </c>
      <c r="K14" s="1">
        <v>0</v>
      </c>
    </row>
    <row r="15" spans="1:11" x14ac:dyDescent="0.2">
      <c r="A15" t="s">
        <v>4</v>
      </c>
      <c r="B15" s="1">
        <f>+B12+B14</f>
        <v>41214285.104310408</v>
      </c>
      <c r="C15" s="1">
        <f>+C12+C14</f>
        <v>2689.7099251165901</v>
      </c>
      <c r="D15" s="1">
        <f>+D12+D14</f>
        <v>1413238.9032187071</v>
      </c>
      <c r="E15" s="1">
        <f>+E12+E14</f>
        <v>70012.241980977138</v>
      </c>
      <c r="G15" s="1">
        <f>+G12+G14</f>
        <v>11588897.568670815</v>
      </c>
      <c r="H15" s="1">
        <f>+H12+H14</f>
        <v>9297139.0018939823</v>
      </c>
      <c r="I15" s="1">
        <f>+I12+I14</f>
        <v>0</v>
      </c>
      <c r="J15" s="1">
        <f>+J12+J14</f>
        <v>0</v>
      </c>
      <c r="K15" s="1">
        <f>SUM(B15:J15)</f>
        <v>63586262.530000009</v>
      </c>
    </row>
    <row r="17" spans="1:11" x14ac:dyDescent="0.2">
      <c r="A17" t="s">
        <v>6</v>
      </c>
      <c r="B17" s="1">
        <f>B$9/($K$9-$J$9-$I$9-$H$9)*-$H$17</f>
        <v>7058042.4323868286</v>
      </c>
      <c r="C17" s="1">
        <f>C$9/($K$9-$J$9-$I$9-$H$9)*-$H$17</f>
        <v>460.61909685531435</v>
      </c>
      <c r="D17" s="1">
        <f>D$9/($K$9-$J$9-$I$9-$H$9)*-$H$17</f>
        <v>242020.45773139596</v>
      </c>
      <c r="E17" s="1">
        <f>E$9/($K$9-$J$9-$I$9-$H$9)*-$H$17</f>
        <v>11989.759701948353</v>
      </c>
      <c r="G17" s="1">
        <f>G$9/($K$9-$J$9-$I$9-$H$9)*-$H$17</f>
        <v>1984625.7329769535</v>
      </c>
      <c r="H17" s="1">
        <f>-H15</f>
        <v>-9297139.0018939823</v>
      </c>
      <c r="K17" s="1">
        <v>0</v>
      </c>
    </row>
    <row r="18" spans="1:11" x14ac:dyDescent="0.2">
      <c r="A18" t="s">
        <v>4</v>
      </c>
      <c r="B18" s="1">
        <f>+B15+B17</f>
        <v>48272327.536697239</v>
      </c>
      <c r="C18" s="1">
        <f>+C15+C17</f>
        <v>3150.3290219719042</v>
      </c>
      <c r="D18" s="1">
        <f>+D15+D17</f>
        <v>1655259.360950103</v>
      </c>
      <c r="E18" s="1">
        <f>+E15+E17</f>
        <v>82002.001682925489</v>
      </c>
      <c r="G18" s="1">
        <f>+G15+G17</f>
        <v>13573523.301647767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63586262.530000009</v>
      </c>
    </row>
    <row r="20" spans="1:11" x14ac:dyDescent="0.2">
      <c r="A20" t="s">
        <v>7</v>
      </c>
      <c r="B20" s="1">
        <f>B$9/($K$9-$J$9-$I$9-$H$9-$G$9)*-$G$20</f>
        <v>13101173.276121728</v>
      </c>
      <c r="C20" s="1">
        <f>C$9/($K$9-$J$9-$I$9-$H$9-$G$9)*-$G$20</f>
        <v>855.003446069029</v>
      </c>
      <c r="D20" s="1">
        <f>D$9/($K$9-$J$9-$I$9-$H$9-$G$9)*-$G$20</f>
        <v>449239.5708129874</v>
      </c>
      <c r="E20" s="1">
        <f>E$9/($K$9-$J$9-$I$9-$H$9-$G$9)*-$G$20</f>
        <v>22255.451266983528</v>
      </c>
      <c r="G20" s="1">
        <f>-G18</f>
        <v>-13573523.301647767</v>
      </c>
      <c r="K20" s="1">
        <f>SUM(B20:J20)</f>
        <v>0</v>
      </c>
    </row>
    <row r="22" spans="1:11" x14ac:dyDescent="0.2">
      <c r="A22" t="s">
        <v>8</v>
      </c>
      <c r="B22" s="1">
        <f>+B20+B18</f>
        <v>61373500.812818967</v>
      </c>
      <c r="C22" s="1">
        <f t="shared" ref="C22:K22" si="3">+C20+C18</f>
        <v>4005.3324680409332</v>
      </c>
      <c r="D22" s="1">
        <f t="shared" si="3"/>
        <v>2104498.9317630902</v>
      </c>
      <c r="E22" s="1">
        <f t="shared" si="3"/>
        <v>104257.45294990901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63586262.530000009</v>
      </c>
    </row>
    <row r="27" spans="1:11" x14ac:dyDescent="0.2">
      <c r="A27" t="s">
        <v>9</v>
      </c>
      <c r="B27" s="1">
        <f>+B9</f>
        <v>31381857.030000001</v>
      </c>
    </row>
    <row r="28" spans="1:11" x14ac:dyDescent="0.2">
      <c r="A28" t="s">
        <v>10</v>
      </c>
      <c r="B28" s="1">
        <f>+B22-B27</f>
        <v>29991643.782818966</v>
      </c>
    </row>
    <row r="29" spans="1:11" x14ac:dyDescent="0.2">
      <c r="A29" s="28" t="s">
        <v>171</v>
      </c>
      <c r="B29" s="1">
        <f>'ANOKARAM CC'!B29+'ANOKA TC'!B29</f>
        <v>5861</v>
      </c>
    </row>
    <row r="30" spans="1:11" x14ac:dyDescent="0.2">
      <c r="A30" t="s">
        <v>11</v>
      </c>
      <c r="B30" s="1">
        <f>+B28/B29</f>
        <v>5117.1547146935618</v>
      </c>
    </row>
  </sheetData>
  <pageMargins left="0.7" right="0.7" top="0.75" bottom="0.75" header="0.3" footer="0.3"/>
  <pageSetup scale="9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38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3.7109375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Table'!B43</f>
        <v>17146728.48</v>
      </c>
      <c r="C9" s="1">
        <f>'Master Expend Table'!C43</f>
        <v>82950.66</v>
      </c>
      <c r="D9" s="1">
        <f>'Master Expend Table'!D43</f>
        <v>97255.4</v>
      </c>
      <c r="E9" s="1">
        <f>'Master Expend Table'!E43</f>
        <v>3400545.36</v>
      </c>
      <c r="G9" s="1">
        <f>'Master Expend Table'!G43</f>
        <v>5453355.6399999997</v>
      </c>
      <c r="H9" s="1">
        <f>'Master Expend Table'!H43</f>
        <v>6729150.2400000002</v>
      </c>
      <c r="I9" s="1">
        <f>'Master Expend Table'!I43</f>
        <v>7430676.9000000004</v>
      </c>
      <c r="J9" s="1">
        <f>'Master Expend Table'!J43</f>
        <v>4271011.58</v>
      </c>
      <c r="K9" s="1">
        <f>SUM(B9:J9)</f>
        <v>44611674.259999998</v>
      </c>
    </row>
    <row r="11" spans="1:11" x14ac:dyDescent="0.2">
      <c r="A11" t="s">
        <v>3</v>
      </c>
      <c r="B11" s="1">
        <f>(B9/($K9-$J9))*-$J$11</f>
        <v>1815386.0405843933</v>
      </c>
      <c r="C11" s="1">
        <f t="shared" ref="C11:I11" si="0">(C9/($K9-$J9))*-$J$11</f>
        <v>8782.2858102003502</v>
      </c>
      <c r="D11" s="1">
        <f t="shared" si="0"/>
        <v>10296.780271372874</v>
      </c>
      <c r="E11" s="1">
        <f t="shared" si="0"/>
        <v>360028.01258085994</v>
      </c>
      <c r="G11" s="1">
        <f t="shared" si="0"/>
        <v>577366.44717652688</v>
      </c>
      <c r="H11" s="1">
        <f t="shared" si="0"/>
        <v>712439.4268527613</v>
      </c>
      <c r="I11" s="1">
        <f t="shared" si="0"/>
        <v>786712.58672388527</v>
      </c>
      <c r="J11" s="1">
        <f>-J9</f>
        <v>-4271011.58</v>
      </c>
      <c r="K11" s="1">
        <v>0</v>
      </c>
    </row>
    <row r="12" spans="1:11" x14ac:dyDescent="0.2">
      <c r="A12" t="s">
        <v>4</v>
      </c>
      <c r="B12" s="1">
        <f>+B9+B11</f>
        <v>18962114.520584393</v>
      </c>
      <c r="C12" s="1">
        <f t="shared" ref="C12:J12" si="1">+C9+C11</f>
        <v>91732.945810200355</v>
      </c>
      <c r="D12" s="1">
        <f t="shared" si="1"/>
        <v>107552.18027137287</v>
      </c>
      <c r="E12" s="1">
        <f t="shared" si="1"/>
        <v>3760573.3725808598</v>
      </c>
      <c r="G12" s="1">
        <f t="shared" si="1"/>
        <v>6030722.0871765269</v>
      </c>
      <c r="H12" s="1">
        <f t="shared" si="1"/>
        <v>7441589.6668527611</v>
      </c>
      <c r="I12" s="1">
        <f t="shared" si="1"/>
        <v>8217389.4867238859</v>
      </c>
      <c r="J12" s="1">
        <f t="shared" si="1"/>
        <v>0</v>
      </c>
      <c r="K12" s="1">
        <f>SUM(B12:J12)</f>
        <v>44611674.259999998</v>
      </c>
    </row>
    <row r="14" spans="1:11" x14ac:dyDescent="0.2">
      <c r="A14" t="s">
        <v>5</v>
      </c>
      <c r="B14" s="1">
        <f>B$9/($K$9-$J$9-$I$9)*-I14</f>
        <v>4281416.2025220133</v>
      </c>
      <c r="C14" s="1">
        <f t="shared" ref="C14:H14" si="2">C$9/($K$9-$J$9-$I$9)*-$I$14</f>
        <v>20712.19009201309</v>
      </c>
      <c r="D14" s="1">
        <f t="shared" si="2"/>
        <v>24283.981975246123</v>
      </c>
      <c r="E14" s="1">
        <f t="shared" si="2"/>
        <v>849092.00135156326</v>
      </c>
      <c r="G14" s="1">
        <f t="shared" si="2"/>
        <v>1361664.134499131</v>
      </c>
      <c r="H14" s="1">
        <f t="shared" si="2"/>
        <v>1680220.9762839198</v>
      </c>
      <c r="I14" s="1">
        <f>-I12</f>
        <v>-8217389.4867238859</v>
      </c>
      <c r="K14" s="1">
        <v>0</v>
      </c>
    </row>
    <row r="15" spans="1:11" x14ac:dyDescent="0.2">
      <c r="A15" t="s">
        <v>4</v>
      </c>
      <c r="B15" s="1">
        <f>+B12+B14</f>
        <v>23243530.723106407</v>
      </c>
      <c r="C15" s="1">
        <f>+C12+C14</f>
        <v>112445.13590221344</v>
      </c>
      <c r="D15" s="1">
        <f>+D12+D14</f>
        <v>131836.162246619</v>
      </c>
      <c r="E15" s="1">
        <f>+E12+E14</f>
        <v>4609665.3739324231</v>
      </c>
      <c r="G15" s="1">
        <f>+G12+G14</f>
        <v>7392386.2216756577</v>
      </c>
      <c r="H15" s="1">
        <f>+H12+H14</f>
        <v>9121810.6431366801</v>
      </c>
      <c r="I15" s="1">
        <f>+I12+I14</f>
        <v>0</v>
      </c>
      <c r="J15" s="1">
        <f>+J12+J14</f>
        <v>0</v>
      </c>
      <c r="K15" s="1">
        <f>SUM(B15:J15)</f>
        <v>44611674.259999998</v>
      </c>
    </row>
    <row r="17" spans="1:11" x14ac:dyDescent="0.2">
      <c r="A17" t="s">
        <v>6</v>
      </c>
      <c r="B17" s="1">
        <f>B$9/($K$9-$J$9-$I$9-$H$9)*-$H$17</f>
        <v>5974187.1150319604</v>
      </c>
      <c r="C17" s="1">
        <f>C$9/($K$9-$J$9-$I$9-$H$9)*-$H$17</f>
        <v>28901.301186020595</v>
      </c>
      <c r="D17" s="1">
        <f>D$9/($K$9-$J$9-$I$9-$H$9)*-$H$17</f>
        <v>33885.295275129902</v>
      </c>
      <c r="E17" s="1">
        <f>E$9/($K$9-$J$9-$I$9-$H$9)*-$H$17</f>
        <v>1184802.9376268354</v>
      </c>
      <c r="G17" s="1">
        <f>G$9/($K$9-$J$9-$I$9-$H$9)*-$H$17</f>
        <v>1900033.9940167335</v>
      </c>
      <c r="H17" s="1">
        <f>-H15</f>
        <v>-9121810.6431366801</v>
      </c>
      <c r="K17" s="1">
        <v>0</v>
      </c>
    </row>
    <row r="18" spans="1:11" x14ac:dyDescent="0.2">
      <c r="A18" t="s">
        <v>4</v>
      </c>
      <c r="B18" s="1">
        <f>+B15+B17</f>
        <v>29217717.838138368</v>
      </c>
      <c r="C18" s="1">
        <f>+C15+C17</f>
        <v>141346.43708823403</v>
      </c>
      <c r="D18" s="1">
        <f>+D15+D17</f>
        <v>165721.4575217489</v>
      </c>
      <c r="E18" s="1">
        <f>+E15+E17</f>
        <v>5794468.311559258</v>
      </c>
      <c r="G18" s="1">
        <f>+G15+G17</f>
        <v>9292420.2156923916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44611674.259999998</v>
      </c>
    </row>
    <row r="20" spans="1:11" x14ac:dyDescent="0.2">
      <c r="A20" t="s">
        <v>7</v>
      </c>
      <c r="B20" s="1">
        <f>B$9/($K$9-$J$9-$I$9-$H$9-$G$9)*-$G$20</f>
        <v>7687119.0867993785</v>
      </c>
      <c r="C20" s="1">
        <f>C$9/($K$9-$J$9-$I$9-$H$9-$G$9)*-$G$20</f>
        <v>37187.945356011485</v>
      </c>
      <c r="D20" s="1">
        <f>D$9/($K$9-$J$9-$I$9-$H$9-$G$9)*-$G$20</f>
        <v>43600.961110822253</v>
      </c>
      <c r="E20" s="1">
        <f>E$9/($K$9-$J$9-$I$9-$H$9-$G$9)*-$G$20</f>
        <v>1524512.2224261793</v>
      </c>
      <c r="G20" s="1">
        <f>-G18</f>
        <v>-9292420.2156923916</v>
      </c>
      <c r="K20" s="1">
        <f>SUM(B20:J20)</f>
        <v>0</v>
      </c>
    </row>
    <row r="22" spans="1:11" x14ac:dyDescent="0.2">
      <c r="A22" t="s">
        <v>8</v>
      </c>
      <c r="B22" s="1">
        <f>+B20+B18</f>
        <v>36904836.924937747</v>
      </c>
      <c r="C22" s="1">
        <f t="shared" ref="C22:K22" si="3">+C20+C18</f>
        <v>178534.38244424551</v>
      </c>
      <c r="D22" s="1">
        <f t="shared" si="3"/>
        <v>209322.41863257115</v>
      </c>
      <c r="E22" s="1">
        <f t="shared" si="3"/>
        <v>7318980.5339854378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44611674.259999998</v>
      </c>
    </row>
    <row r="27" spans="1:11" x14ac:dyDescent="0.2">
      <c r="A27" t="s">
        <v>9</v>
      </c>
      <c r="B27" s="1">
        <f>+B9</f>
        <v>17146728.48</v>
      </c>
    </row>
    <row r="28" spans="1:11" x14ac:dyDescent="0.2">
      <c r="A28" t="s">
        <v>10</v>
      </c>
      <c r="B28" s="1">
        <f>+B22-B27</f>
        <v>19758108.444937747</v>
      </c>
    </row>
    <row r="29" spans="1:11" x14ac:dyDescent="0.2">
      <c r="A29" s="28" t="s">
        <v>171</v>
      </c>
      <c r="B29" s="1">
        <v>3366</v>
      </c>
    </row>
    <row r="30" spans="1:11" x14ac:dyDescent="0.2">
      <c r="A30" t="s">
        <v>11</v>
      </c>
      <c r="B30" s="1">
        <f>+B28/B29</f>
        <v>5869.9074405637984</v>
      </c>
    </row>
  </sheetData>
  <phoneticPr fontId="0" type="noConversion"/>
  <pageMargins left="0.64" right="0.55000000000000004" top="1" bottom="0.51" header="0.5" footer="0.5"/>
  <pageSetup scale="10" orientation="landscape" horizontalDpi="4294967294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39">
    <pageSetUpPr fitToPage="1"/>
  </sheetPr>
  <dimension ref="A1:K30"/>
  <sheetViews>
    <sheetView zoomScale="90" zoomScaleNormal="90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.140625" style="1" customWidth="1"/>
    <col min="8" max="8" width="12.140625" style="1" customWidth="1"/>
    <col min="9" max="10" width="11" style="1" customWidth="1"/>
    <col min="11" max="11" width="14.42578125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32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Table'!B44</f>
        <v>64254391.490000002</v>
      </c>
      <c r="C9" s="1">
        <f>'Master Expend Table'!C44</f>
        <v>1016769.25</v>
      </c>
      <c r="D9" s="1">
        <f>'Master Expend Table'!D44</f>
        <v>1750961.8</v>
      </c>
      <c r="E9" s="1">
        <f>'Master Expend Table'!E44</f>
        <v>6411309.6600000001</v>
      </c>
      <c r="G9" s="1">
        <f>'Master Expend Table'!G44</f>
        <v>22947034.850000001</v>
      </c>
      <c r="H9" s="1">
        <f>'Master Expend Table'!H44</f>
        <v>11743591.779999999</v>
      </c>
      <c r="I9" s="1">
        <f>'Master Expend Table'!I44</f>
        <v>24862888.07</v>
      </c>
      <c r="J9" s="1">
        <f>'Master Expend Table'!J44</f>
        <v>14134123.050000001</v>
      </c>
      <c r="K9" s="1">
        <f>SUM(B9:J9)</f>
        <v>147121069.95000002</v>
      </c>
    </row>
    <row r="11" spans="1:11" x14ac:dyDescent="0.2">
      <c r="A11" t="s">
        <v>3</v>
      </c>
      <c r="B11" s="1">
        <f>(B9/($K9-$J9))*-$J$11</f>
        <v>6829087.3427257603</v>
      </c>
      <c r="C11" s="1">
        <f t="shared" ref="C11:I11" si="0">(C9/($K9-$J9))*-$J$11</f>
        <v>108064.30276019977</v>
      </c>
      <c r="D11" s="1">
        <f t="shared" si="0"/>
        <v>186095.77942757847</v>
      </c>
      <c r="E11" s="1">
        <f t="shared" si="0"/>
        <v>681407.0234594855</v>
      </c>
      <c r="G11" s="1">
        <f t="shared" si="0"/>
        <v>2438857.5101767243</v>
      </c>
      <c r="H11" s="1">
        <f t="shared" si="0"/>
        <v>1248132.8065400417</v>
      </c>
      <c r="I11" s="1">
        <f t="shared" si="0"/>
        <v>2642478.2849102085</v>
      </c>
      <c r="J11" s="1">
        <f>-J9</f>
        <v>-14134123.050000001</v>
      </c>
      <c r="K11" s="1">
        <v>0</v>
      </c>
    </row>
    <row r="12" spans="1:11" x14ac:dyDescent="0.2">
      <c r="A12" t="s">
        <v>4</v>
      </c>
      <c r="B12" s="1">
        <f>+B9+B11</f>
        <v>71083478.832725763</v>
      </c>
      <c r="C12" s="1">
        <f t="shared" ref="C12:J12" si="1">+C9+C11</f>
        <v>1124833.5527601999</v>
      </c>
      <c r="D12" s="1">
        <f t="shared" si="1"/>
        <v>1937057.5794275785</v>
      </c>
      <c r="E12" s="1">
        <f t="shared" si="1"/>
        <v>7092716.6834594859</v>
      </c>
      <c r="G12" s="1">
        <f t="shared" si="1"/>
        <v>25385892.360176727</v>
      </c>
      <c r="H12" s="1">
        <f t="shared" si="1"/>
        <v>12991724.586540041</v>
      </c>
      <c r="I12" s="1">
        <f t="shared" si="1"/>
        <v>27505366.35491021</v>
      </c>
      <c r="J12" s="1">
        <f t="shared" si="1"/>
        <v>0</v>
      </c>
      <c r="K12" s="1">
        <f>SUM(B12:J12)</f>
        <v>147121069.95000002</v>
      </c>
    </row>
    <row r="14" spans="1:11" x14ac:dyDescent="0.2">
      <c r="A14" t="s">
        <v>5</v>
      </c>
      <c r="B14" s="1">
        <f>B$9/($K$9-$J$9-$I$9)*-I14</f>
        <v>16345488.663378868</v>
      </c>
      <c r="C14" s="1">
        <f t="shared" ref="C14:H14" si="2">C$9/($K$9-$J$9-$I$9)*-$I$14</f>
        <v>258652.9864146914</v>
      </c>
      <c r="D14" s="1">
        <f t="shared" si="2"/>
        <v>445422.10404970805</v>
      </c>
      <c r="E14" s="1">
        <f t="shared" si="2"/>
        <v>1630954.5065297361</v>
      </c>
      <c r="G14" s="1">
        <f t="shared" si="2"/>
        <v>5837429.7740755836</v>
      </c>
      <c r="H14" s="1">
        <f t="shared" si="2"/>
        <v>2987418.3204616206</v>
      </c>
      <c r="I14" s="1">
        <f>-I12</f>
        <v>-27505366.35491021</v>
      </c>
      <c r="K14" s="1">
        <v>0</v>
      </c>
    </row>
    <row r="15" spans="1:11" x14ac:dyDescent="0.2">
      <c r="A15" t="s">
        <v>4</v>
      </c>
      <c r="B15" s="1">
        <f>+B12+B14</f>
        <v>87428967.496104628</v>
      </c>
      <c r="C15" s="1">
        <f>+C12+C14</f>
        <v>1383486.5391748913</v>
      </c>
      <c r="D15" s="1">
        <f>+D12+D14</f>
        <v>2382479.6834772867</v>
      </c>
      <c r="E15" s="1">
        <f>+E12+E14</f>
        <v>8723671.1899892222</v>
      </c>
      <c r="G15" s="1">
        <f>+G12+G14</f>
        <v>31223322.13425231</v>
      </c>
      <c r="H15" s="1">
        <f>+H12+H14</f>
        <v>15979142.907001663</v>
      </c>
      <c r="I15" s="1">
        <f>+I12+I14</f>
        <v>0</v>
      </c>
      <c r="J15" s="1">
        <f>+J12+J14</f>
        <v>0</v>
      </c>
      <c r="K15" s="1">
        <f>SUM(B15:J15)</f>
        <v>147121069.94999999</v>
      </c>
    </row>
    <row r="17" spans="1:11" x14ac:dyDescent="0.2">
      <c r="A17" t="s">
        <v>6</v>
      </c>
      <c r="B17" s="1">
        <f>B$9/($K$9-$J$9-$I$9-$H$9)*-$H$17</f>
        <v>10652885.750060717</v>
      </c>
      <c r="C17" s="1">
        <f>C$9/($K$9-$J$9-$I$9-$H$9)*-$H$17</f>
        <v>168572.55050202517</v>
      </c>
      <c r="D17" s="1">
        <f>D$9/($K$9-$J$9-$I$9-$H$9)*-$H$17</f>
        <v>290296.04943070112</v>
      </c>
      <c r="E17" s="1">
        <f>E$9/($K$9-$J$9-$I$9-$H$9)*-$H$17</f>
        <v>1062946.0139992156</v>
      </c>
      <c r="G17" s="1">
        <f>G$9/($K$9-$J$9-$I$9-$H$9)*-$H$17</f>
        <v>3804442.5430090032</v>
      </c>
      <c r="H17" s="1">
        <f>-H15</f>
        <v>-15979142.907001663</v>
      </c>
      <c r="K17" s="1">
        <v>0</v>
      </c>
    </row>
    <row r="18" spans="1:11" x14ac:dyDescent="0.2">
      <c r="A18" t="s">
        <v>4</v>
      </c>
      <c r="B18" s="1">
        <f>+B15+B17</f>
        <v>98081853.24616535</v>
      </c>
      <c r="C18" s="1">
        <f>+C15+C17</f>
        <v>1552059.0896769166</v>
      </c>
      <c r="D18" s="1">
        <f>+D15+D17</f>
        <v>2672775.7329079877</v>
      </c>
      <c r="E18" s="1">
        <f>+E15+E17</f>
        <v>9786617.2039884385</v>
      </c>
      <c r="G18" s="1">
        <f>+G15+G17</f>
        <v>35027764.677261315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147121069.94999999</v>
      </c>
    </row>
    <row r="20" spans="1:11" x14ac:dyDescent="0.2">
      <c r="A20" t="s">
        <v>7</v>
      </c>
      <c r="B20" s="1">
        <f>B$9/($K$9-$J$9-$I$9-$H$9-$G$9)*-$G$20</f>
        <v>30649360.068891641</v>
      </c>
      <c r="C20" s="1">
        <f>C$9/($K$9-$J$9-$I$9-$H$9-$G$9)*-$G$20</f>
        <v>484999.17480468075</v>
      </c>
      <c r="D20" s="1">
        <f>D$9/($K$9-$J$9-$I$9-$H$9-$G$9)*-$G$20</f>
        <v>835209.19629947352</v>
      </c>
      <c r="E20" s="1">
        <f>E$9/($K$9-$J$9-$I$9-$H$9-$G$9)*-$G$20</f>
        <v>3058196.2372655133</v>
      </c>
      <c r="G20" s="1">
        <f>-G18</f>
        <v>-35027764.677261315</v>
      </c>
      <c r="K20" s="1">
        <f>SUM(B20:J20)</f>
        <v>0</v>
      </c>
    </row>
    <row r="22" spans="1:11" x14ac:dyDescent="0.2">
      <c r="A22" t="s">
        <v>8</v>
      </c>
      <c r="B22" s="1">
        <f>+B20+B18</f>
        <v>128731213.31505699</v>
      </c>
      <c r="C22" s="1">
        <f t="shared" ref="C22:K22" si="3">+C20+C18</f>
        <v>2037058.2644815973</v>
      </c>
      <c r="D22" s="1">
        <f t="shared" si="3"/>
        <v>3507984.929207461</v>
      </c>
      <c r="E22" s="1">
        <f t="shared" si="3"/>
        <v>12844813.441253953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147121069.94999999</v>
      </c>
    </row>
    <row r="27" spans="1:11" x14ac:dyDescent="0.2">
      <c r="A27" t="s">
        <v>9</v>
      </c>
      <c r="B27" s="1">
        <f>+B9</f>
        <v>64254391.490000002</v>
      </c>
    </row>
    <row r="28" spans="1:11" x14ac:dyDescent="0.2">
      <c r="A28" t="s">
        <v>10</v>
      </c>
      <c r="B28" s="1">
        <f>+B22-B27</f>
        <v>64476821.825056992</v>
      </c>
    </row>
    <row r="29" spans="1:11" x14ac:dyDescent="0.2">
      <c r="A29" s="28" t="s">
        <v>171</v>
      </c>
      <c r="B29" s="1">
        <v>7638</v>
      </c>
    </row>
    <row r="30" spans="1:11" x14ac:dyDescent="0.2">
      <c r="A30" t="s">
        <v>11</v>
      </c>
      <c r="B30" s="1">
        <f>+B28/B29</f>
        <v>8441.5844232858071</v>
      </c>
    </row>
  </sheetData>
  <phoneticPr fontId="0" type="noConversion"/>
  <pageMargins left="0.59" right="0.55000000000000004" top="1" bottom="0.56000000000000005" header="0.5" footer="0.5"/>
  <pageSetup scale="10" orientation="landscape" horizontalDpi="4294967294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0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140625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65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Table'!B45</f>
        <v>15906994.380000001</v>
      </c>
      <c r="C9" s="1">
        <f>'Master Expend Table'!C45</f>
        <v>0</v>
      </c>
      <c r="D9" s="1">
        <f>'Master Expend Table'!D45</f>
        <v>688822.74</v>
      </c>
      <c r="E9" s="1">
        <f>'Master Expend Table'!E45</f>
        <v>3364200.47</v>
      </c>
      <c r="G9" s="1">
        <f>'Master Expend Table'!G45</f>
        <v>3746409.81</v>
      </c>
      <c r="H9" s="1">
        <f>'Master Expend Table'!H45</f>
        <v>3499816.5</v>
      </c>
      <c r="I9" s="1">
        <f>'Master Expend Table'!I45</f>
        <v>5422809.0300000003</v>
      </c>
      <c r="J9" s="1">
        <f>'Master Expend Table'!J45</f>
        <v>3176200.86</v>
      </c>
      <c r="K9" s="1">
        <f>SUM(B9:J9)</f>
        <v>35805253.789999999</v>
      </c>
    </row>
    <row r="11" spans="1:11" x14ac:dyDescent="0.2">
      <c r="A11" t="s">
        <v>3</v>
      </c>
      <c r="B11" s="1">
        <f>(B9/($K9-$J9))*-$J$11</f>
        <v>1548430.147150188</v>
      </c>
      <c r="C11" s="1">
        <f t="shared" ref="C11:I11" si="0">(C9/($K9-$J9))*-$J$11</f>
        <v>0</v>
      </c>
      <c r="D11" s="1">
        <f t="shared" si="0"/>
        <v>67051.881152333415</v>
      </c>
      <c r="E11" s="1">
        <f t="shared" si="0"/>
        <v>327480.4343524783</v>
      </c>
      <c r="G11" s="1">
        <f t="shared" si="0"/>
        <v>364685.73225102294</v>
      </c>
      <c r="H11" s="1">
        <f t="shared" si="0"/>
        <v>340681.66799048404</v>
      </c>
      <c r="I11" s="1">
        <f t="shared" si="0"/>
        <v>527870.99710349354</v>
      </c>
      <c r="J11" s="1">
        <f>-J9</f>
        <v>-3176200.86</v>
      </c>
      <c r="K11" s="1">
        <v>0</v>
      </c>
    </row>
    <row r="12" spans="1:11" x14ac:dyDescent="0.2">
      <c r="A12" t="s">
        <v>4</v>
      </c>
      <c r="B12" s="1">
        <f>+B9+B11</f>
        <v>17455424.527150188</v>
      </c>
      <c r="C12" s="1">
        <f t="shared" ref="C12:J12" si="1">+C9+C11</f>
        <v>0</v>
      </c>
      <c r="D12" s="1">
        <f t="shared" si="1"/>
        <v>755874.62115233345</v>
      </c>
      <c r="E12" s="1">
        <f t="shared" si="1"/>
        <v>3691680.9043524787</v>
      </c>
      <c r="G12" s="1">
        <f t="shared" si="1"/>
        <v>4111095.542251023</v>
      </c>
      <c r="H12" s="1">
        <f t="shared" si="1"/>
        <v>3840498.1679904843</v>
      </c>
      <c r="I12" s="1">
        <f t="shared" si="1"/>
        <v>5950680.0271034939</v>
      </c>
      <c r="J12" s="1">
        <f t="shared" si="1"/>
        <v>0</v>
      </c>
      <c r="K12" s="1">
        <f>SUM(B12:J12)</f>
        <v>35805253.789999999</v>
      </c>
    </row>
    <row r="14" spans="1:11" x14ac:dyDescent="0.2">
      <c r="A14" t="s">
        <v>5</v>
      </c>
      <c r="B14" s="1">
        <f>B$9/($K$9-$J$9-$I$9)*-I14</f>
        <v>3479254.0306643918</v>
      </c>
      <c r="C14" s="1">
        <f t="shared" ref="C14:H14" si="2">C$9/($K$9-$J$9-$I$9)*-$I$14</f>
        <v>0</v>
      </c>
      <c r="D14" s="1">
        <f t="shared" si="2"/>
        <v>150662.61025222606</v>
      </c>
      <c r="E14" s="1">
        <f t="shared" si="2"/>
        <v>735834.04668371694</v>
      </c>
      <c r="G14" s="1">
        <f t="shared" si="2"/>
        <v>819432.70492078469</v>
      </c>
      <c r="H14" s="1">
        <f t="shared" si="2"/>
        <v>765496.63458237448</v>
      </c>
      <c r="I14" s="1">
        <f>-I12</f>
        <v>-5950680.0271034939</v>
      </c>
      <c r="K14" s="1">
        <v>0</v>
      </c>
    </row>
    <row r="15" spans="1:11" x14ac:dyDescent="0.2">
      <c r="A15" t="s">
        <v>4</v>
      </c>
      <c r="B15" s="1">
        <f>+B12+B14</f>
        <v>20934678.557814579</v>
      </c>
      <c r="C15" s="1">
        <f>+C12+C14</f>
        <v>0</v>
      </c>
      <c r="D15" s="1">
        <f>+D12+D14</f>
        <v>906537.23140455945</v>
      </c>
      <c r="E15" s="1">
        <f>+E12+E14</f>
        <v>4427514.9510361953</v>
      </c>
      <c r="G15" s="1">
        <f>+G12+G14</f>
        <v>4930528.247171808</v>
      </c>
      <c r="H15" s="1">
        <f>+H12+H14</f>
        <v>4605994.8025728585</v>
      </c>
      <c r="I15" s="1">
        <f>+I12+I14</f>
        <v>0</v>
      </c>
      <c r="J15" s="1">
        <f>+J12+J14</f>
        <v>0</v>
      </c>
      <c r="K15" s="1">
        <f>SUM(B15:J15)</f>
        <v>35805253.789999999</v>
      </c>
    </row>
    <row r="17" spans="1:11" x14ac:dyDescent="0.2">
      <c r="A17" t="s">
        <v>6</v>
      </c>
      <c r="B17" s="1">
        <f>B$9/($K$9-$J$9-$I$9-$H$9)*-$H$17</f>
        <v>3090618.9364845278</v>
      </c>
      <c r="C17" s="1">
        <f>C$9/($K$9-$J$9-$I$9-$H$9)*-$H$17</f>
        <v>0</v>
      </c>
      <c r="D17" s="1">
        <f>D$9/($K$9-$J$9-$I$9-$H$9)*-$H$17</f>
        <v>133833.49193873032</v>
      </c>
      <c r="E17" s="1">
        <f>E$9/($K$9-$J$9-$I$9-$H$9)*-$H$17</f>
        <v>653640.87207982969</v>
      </c>
      <c r="G17" s="1">
        <f>G$9/($K$9-$J$9-$I$9-$H$9)*-$H$17</f>
        <v>727901.50206977082</v>
      </c>
      <c r="H17" s="1">
        <f>-H15</f>
        <v>-4605994.8025728585</v>
      </c>
      <c r="K17" s="1">
        <v>0</v>
      </c>
    </row>
    <row r="18" spans="1:11" x14ac:dyDescent="0.2">
      <c r="A18" t="s">
        <v>4</v>
      </c>
      <c r="B18" s="1">
        <f>+B15+B17</f>
        <v>24025297.494299106</v>
      </c>
      <c r="C18" s="1">
        <f>+C15+C17</f>
        <v>0</v>
      </c>
      <c r="D18" s="1">
        <f>+D15+D17</f>
        <v>1040370.7233432898</v>
      </c>
      <c r="E18" s="1">
        <f>+E15+E17</f>
        <v>5081155.823116025</v>
      </c>
      <c r="G18" s="1">
        <f>+G15+G17</f>
        <v>5658429.7492415793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35805253.790000007</v>
      </c>
    </row>
    <row r="20" spans="1:11" x14ac:dyDescent="0.2">
      <c r="A20" t="s">
        <v>7</v>
      </c>
      <c r="B20" s="1">
        <f>B$9/($K$9-$J$9-$I$9-$H$9-$G$9)*-$G$20</f>
        <v>4509445.4358549798</v>
      </c>
      <c r="C20" s="1">
        <f>C$9/($K$9-$J$9-$I$9-$H$9-$G$9)*-$G$20</f>
        <v>0</v>
      </c>
      <c r="D20" s="1">
        <f>D$9/($K$9-$J$9-$I$9-$H$9-$G$9)*-$G$20</f>
        <v>195273.1287132146</v>
      </c>
      <c r="E20" s="1">
        <f>E$9/($K$9-$J$9-$I$9-$H$9-$G$9)*-$G$20</f>
        <v>953711.18467338511</v>
      </c>
      <c r="G20" s="1">
        <f>-G18</f>
        <v>-5658429.7492415793</v>
      </c>
      <c r="K20" s="1">
        <f>SUM(B20:J20)</f>
        <v>0</v>
      </c>
    </row>
    <row r="22" spans="1:11" x14ac:dyDescent="0.2">
      <c r="A22" t="s">
        <v>8</v>
      </c>
      <c r="B22" s="1">
        <f>+B20+B18</f>
        <v>28534742.930154085</v>
      </c>
      <c r="C22" s="1">
        <f t="shared" ref="C22:K22" si="3">+C20+C18</f>
        <v>0</v>
      </c>
      <c r="D22" s="1">
        <f t="shared" si="3"/>
        <v>1235643.8520565045</v>
      </c>
      <c r="E22" s="1">
        <f t="shared" si="3"/>
        <v>6034867.0077894097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35805253.790000007</v>
      </c>
    </row>
    <row r="27" spans="1:11" x14ac:dyDescent="0.2">
      <c r="A27" t="s">
        <v>9</v>
      </c>
      <c r="B27" s="1">
        <f>+B9</f>
        <v>15906994.380000001</v>
      </c>
    </row>
    <row r="28" spans="1:11" x14ac:dyDescent="0.2">
      <c r="A28" t="s">
        <v>10</v>
      </c>
      <c r="B28" s="1">
        <f>+B22-B27</f>
        <v>12627748.550154084</v>
      </c>
    </row>
    <row r="29" spans="1:11" x14ac:dyDescent="0.2">
      <c r="A29" s="28" t="s">
        <v>171</v>
      </c>
      <c r="B29" s="1">
        <v>2568</v>
      </c>
    </row>
    <row r="30" spans="1:11" x14ac:dyDescent="0.2">
      <c r="A30" t="s">
        <v>11</v>
      </c>
      <c r="B30" s="1">
        <f>+B28/B29</f>
        <v>4917.3475662593783</v>
      </c>
    </row>
  </sheetData>
  <phoneticPr fontId="0" type="noConversion"/>
  <pageMargins left="0.57999999999999996" right="0.55000000000000004" top="1" bottom="0.5" header="0.5" footer="0.5"/>
  <pageSetup scale="10" orientation="landscape" horizontalDpi="4294967294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1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.42578125" style="1" customWidth="1"/>
    <col min="8" max="8" width="10.5703125" style="1" customWidth="1"/>
    <col min="9" max="9" width="11" style="1" customWidth="1"/>
    <col min="10" max="10" width="10.28515625" style="1" customWidth="1"/>
    <col min="11" max="11" width="13.5703125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33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Table'!B46</f>
        <v>48858962.630000003</v>
      </c>
      <c r="C9" s="1">
        <f>'Master Expend Table'!C46</f>
        <v>51186.080000000002</v>
      </c>
      <c r="D9" s="1">
        <f>'Master Expend Table'!D46</f>
        <v>214893.82</v>
      </c>
      <c r="E9" s="1">
        <f>'Master Expend Table'!E46</f>
        <v>3354702.34</v>
      </c>
      <c r="G9" s="1">
        <f>'Master Expend Table'!G46</f>
        <v>14363589.789999999</v>
      </c>
      <c r="H9" s="1">
        <f>'Master Expend Table'!H46</f>
        <v>6809800.8200000003</v>
      </c>
      <c r="I9" s="1">
        <f>'Master Expend Table'!I46</f>
        <v>18366836.52</v>
      </c>
      <c r="J9" s="1">
        <f>'Master Expend Table'!J46</f>
        <v>10174858.9</v>
      </c>
      <c r="K9" s="1">
        <f>SUM(B9:J9)</f>
        <v>102194830.90000001</v>
      </c>
    </row>
    <row r="11" spans="1:11" x14ac:dyDescent="0.2">
      <c r="A11" t="s">
        <v>3</v>
      </c>
      <c r="B11" s="1">
        <f>(B9/($K9-$J9))*-$J$11</f>
        <v>5402447.3161176676</v>
      </c>
      <c r="C11" s="1">
        <f t="shared" ref="C11:I11" si="0">(C9/($K9-$J9))*-$J$11</f>
        <v>5659.7620095354087</v>
      </c>
      <c r="D11" s="1">
        <f t="shared" si="0"/>
        <v>23761.301481182782</v>
      </c>
      <c r="E11" s="1">
        <f t="shared" si="0"/>
        <v>370937.11527101777</v>
      </c>
      <c r="G11" s="1">
        <f t="shared" si="0"/>
        <v>1588214.9954439308</v>
      </c>
      <c r="H11" s="1">
        <f t="shared" si="0"/>
        <v>752975.2615074073</v>
      </c>
      <c r="I11" s="1">
        <f t="shared" si="0"/>
        <v>2030863.1481692586</v>
      </c>
      <c r="J11" s="1">
        <f>-J9</f>
        <v>-10174858.9</v>
      </c>
      <c r="K11" s="1">
        <v>0</v>
      </c>
    </row>
    <row r="12" spans="1:11" x14ac:dyDescent="0.2">
      <c r="A12" t="s">
        <v>4</v>
      </c>
      <c r="B12" s="1">
        <f>+B9+B11</f>
        <v>54261409.946117669</v>
      </c>
      <c r="C12" s="1">
        <f t="shared" ref="C12:J12" si="1">+C9+C11</f>
        <v>56845.842009535409</v>
      </c>
      <c r="D12" s="1">
        <f t="shared" si="1"/>
        <v>238655.12148118278</v>
      </c>
      <c r="E12" s="1">
        <f t="shared" si="1"/>
        <v>3725639.4552710177</v>
      </c>
      <c r="G12" s="1">
        <f t="shared" si="1"/>
        <v>15951804.78544393</v>
      </c>
      <c r="H12" s="1">
        <f t="shared" si="1"/>
        <v>7562776.0815074071</v>
      </c>
      <c r="I12" s="1">
        <f t="shared" si="1"/>
        <v>20397699.66816926</v>
      </c>
      <c r="J12" s="1">
        <f t="shared" si="1"/>
        <v>0</v>
      </c>
      <c r="K12" s="1">
        <f>SUM(B12:J12)</f>
        <v>102194830.90000001</v>
      </c>
    </row>
    <row r="14" spans="1:11" x14ac:dyDescent="0.2">
      <c r="A14" t="s">
        <v>5</v>
      </c>
      <c r="B14" s="1">
        <f>B$9/($K$9-$J$9-$I$9)*-I14</f>
        <v>13531134.001697293</v>
      </c>
      <c r="C14" s="1">
        <f t="shared" ref="C14:H14" si="2">C$9/($K$9-$J$9-$I$9)*-$I$14</f>
        <v>14175.612215645557</v>
      </c>
      <c r="D14" s="1">
        <f t="shared" si="2"/>
        <v>59513.278998093578</v>
      </c>
      <c r="E14" s="1">
        <f t="shared" si="2"/>
        <v>929060.39045691199</v>
      </c>
      <c r="G14" s="1">
        <f t="shared" si="2"/>
        <v>3977891.6238095546</v>
      </c>
      <c r="H14" s="1">
        <f t="shared" si="2"/>
        <v>1885924.7609917605</v>
      </c>
      <c r="I14" s="1">
        <f>-I12</f>
        <v>-20397699.66816926</v>
      </c>
      <c r="K14" s="1">
        <v>0</v>
      </c>
    </row>
    <row r="15" spans="1:11" x14ac:dyDescent="0.2">
      <c r="A15" t="s">
        <v>4</v>
      </c>
      <c r="B15" s="1">
        <f>+B12+B14</f>
        <v>67792543.947814956</v>
      </c>
      <c r="C15" s="1">
        <f>+C12+C14</f>
        <v>71021.454225180962</v>
      </c>
      <c r="D15" s="1">
        <f>+D12+D14</f>
        <v>298168.40047927637</v>
      </c>
      <c r="E15" s="1">
        <f>+E12+E14</f>
        <v>4654699.8457279298</v>
      </c>
      <c r="G15" s="1">
        <f>+G12+G14</f>
        <v>19929696.409253486</v>
      </c>
      <c r="H15" s="1">
        <f>+H12+H14</f>
        <v>9448700.8424991667</v>
      </c>
      <c r="I15" s="1">
        <f>+I12+I14</f>
        <v>0</v>
      </c>
      <c r="J15" s="1">
        <f>+J12+J14</f>
        <v>0</v>
      </c>
      <c r="K15" s="1">
        <f>SUM(B15:J15)</f>
        <v>102194830.90000001</v>
      </c>
    </row>
    <row r="17" spans="1:11" x14ac:dyDescent="0.2">
      <c r="A17" t="s">
        <v>6</v>
      </c>
      <c r="B17" s="1">
        <f>B$9/($K$9-$J$9-$I$9-$H$9)*-$H$17</f>
        <v>6906503.4489067234</v>
      </c>
      <c r="C17" s="1">
        <f>C$9/($K$9-$J$9-$I$9-$H$9)*-$H$17</f>
        <v>7235.4552578844923</v>
      </c>
      <c r="D17" s="1">
        <f>D$9/($K$9-$J$9-$I$9-$H$9)*-$H$17</f>
        <v>30376.512907530403</v>
      </c>
      <c r="E17" s="1">
        <f>E$9/($K$9-$J$9-$I$9-$H$9)*-$H$17</f>
        <v>474207.02434314974</v>
      </c>
      <c r="G17" s="1">
        <f>G$9/($K$9-$J$9-$I$9-$H$9)*-$H$17</f>
        <v>2030378.4010838787</v>
      </c>
      <c r="H17" s="1">
        <f>-H15</f>
        <v>-9448700.8424991667</v>
      </c>
      <c r="K17" s="1">
        <v>0</v>
      </c>
    </row>
    <row r="18" spans="1:11" x14ac:dyDescent="0.2">
      <c r="A18" t="s">
        <v>4</v>
      </c>
      <c r="B18" s="1">
        <f>+B15+B17</f>
        <v>74699047.396721676</v>
      </c>
      <c r="C18" s="1">
        <f>+C15+C17</f>
        <v>78256.90948306545</v>
      </c>
      <c r="D18" s="1">
        <f>+D15+D17</f>
        <v>328544.91338680679</v>
      </c>
      <c r="E18" s="1">
        <f>+E15+E17</f>
        <v>5128906.8700710796</v>
      </c>
      <c r="G18" s="1">
        <f>+G15+G17</f>
        <v>21960074.810337365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102194830.89999999</v>
      </c>
    </row>
    <row r="20" spans="1:11" x14ac:dyDescent="0.2">
      <c r="A20" t="s">
        <v>7</v>
      </c>
      <c r="B20" s="1">
        <f>B$9/($K$9-$J$9-$I$9-$H$9-$G$9)*-$G$20</f>
        <v>20444963.617260769</v>
      </c>
      <c r="C20" s="1">
        <f>C$9/($K$9-$J$9-$I$9-$H$9-$G$9)*-$G$20</f>
        <v>21418.742580253573</v>
      </c>
      <c r="D20" s="1">
        <f>D$9/($K$9-$J$9-$I$9-$H$9-$G$9)*-$G$20</f>
        <v>89922.014201270096</v>
      </c>
      <c r="E20" s="1">
        <f>E$9/($K$9-$J$9-$I$9-$H$9-$G$9)*-$G$20</f>
        <v>1403770.4362950688</v>
      </c>
      <c r="G20" s="1">
        <f>-G18</f>
        <v>-21960074.810337365</v>
      </c>
      <c r="K20" s="1">
        <f>SUM(B20:J20)</f>
        <v>0</v>
      </c>
    </row>
    <row r="22" spans="1:11" x14ac:dyDescent="0.2">
      <c r="A22" t="s">
        <v>8</v>
      </c>
      <c r="B22" s="1">
        <f>+B20+B18</f>
        <v>95144011.013982445</v>
      </c>
      <c r="C22" s="1">
        <f t="shared" ref="C22:K22" si="3">+C20+C18</f>
        <v>99675.652063319023</v>
      </c>
      <c r="D22" s="1">
        <f t="shared" si="3"/>
        <v>418466.92758807691</v>
      </c>
      <c r="E22" s="1">
        <f t="shared" si="3"/>
        <v>6532677.3063661484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102194830.89999999</v>
      </c>
    </row>
    <row r="27" spans="1:11" x14ac:dyDescent="0.2">
      <c r="A27" t="s">
        <v>9</v>
      </c>
      <c r="B27" s="1">
        <f>+B9</f>
        <v>48858962.630000003</v>
      </c>
    </row>
    <row r="28" spans="1:11" x14ac:dyDescent="0.2">
      <c r="A28" t="s">
        <v>10</v>
      </c>
      <c r="B28" s="1">
        <f>+B22-B27</f>
        <v>46285048.383982442</v>
      </c>
    </row>
    <row r="29" spans="1:11" x14ac:dyDescent="0.2">
      <c r="A29" s="28" t="s">
        <v>171</v>
      </c>
      <c r="B29" s="1">
        <v>6023</v>
      </c>
    </row>
    <row r="30" spans="1:11" x14ac:dyDescent="0.2">
      <c r="A30" t="s">
        <v>11</v>
      </c>
      <c r="B30" s="1">
        <f>+B28/B29</f>
        <v>7684.7166501714164</v>
      </c>
    </row>
  </sheetData>
  <phoneticPr fontId="0" type="noConversion"/>
  <pageMargins left="0.61" right="0.55000000000000004" top="1" bottom="0.57999999999999996" header="0.5" footer="0.5"/>
  <pageSetup scale="10" orientation="landscape" horizontalDpi="4294967294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F51"/>
  <sheetViews>
    <sheetView topLeftCell="A5" workbookViewId="0">
      <selection activeCell="A5" sqref="A5:D46"/>
    </sheetView>
  </sheetViews>
  <sheetFormatPr defaultColWidth="9.140625" defaultRowHeight="12" x14ac:dyDescent="0.2"/>
  <cols>
    <col min="1" max="1" width="9.140625" style="26"/>
    <col min="2" max="2" width="34.140625" style="12" customWidth="1"/>
    <col min="3" max="3" width="10.5703125" style="27" bestFit="1" customWidth="1"/>
    <col min="4" max="16384" width="9.140625" style="12"/>
  </cols>
  <sheetData>
    <row r="1" spans="1:4" x14ac:dyDescent="0.2">
      <c r="B1" s="14" t="s">
        <v>68</v>
      </c>
    </row>
    <row r="2" spans="1:4" x14ac:dyDescent="0.2">
      <c r="B2" s="14" t="s">
        <v>169</v>
      </c>
    </row>
    <row r="5" spans="1:4" x14ac:dyDescent="0.2">
      <c r="A5" s="41" t="s">
        <v>120</v>
      </c>
      <c r="B5" s="13" t="s">
        <v>35</v>
      </c>
      <c r="C5" s="31" t="s">
        <v>10</v>
      </c>
      <c r="D5" s="32" t="s">
        <v>11</v>
      </c>
    </row>
    <row r="6" spans="1:4" x14ac:dyDescent="0.2">
      <c r="A6" s="41" t="s">
        <v>121</v>
      </c>
      <c r="B6" s="33" t="s">
        <v>109</v>
      </c>
      <c r="C6" s="31">
        <f>'ALEX TC'!B28</f>
        <v>11490003.225699114</v>
      </c>
      <c r="D6" s="31">
        <f>'ALEX TC'!B30</f>
        <v>6774.7660528886281</v>
      </c>
    </row>
    <row r="7" spans="1:4" x14ac:dyDescent="0.2">
      <c r="A7" s="41" t="s">
        <v>122</v>
      </c>
      <c r="B7" s="15" t="s">
        <v>110</v>
      </c>
      <c r="C7" s="31">
        <f>ARCCATC!B28</f>
        <v>29991643.782818966</v>
      </c>
      <c r="D7" s="31">
        <f>ARCCATC!B30</f>
        <v>5117.1547146935618</v>
      </c>
    </row>
    <row r="8" spans="1:4" x14ac:dyDescent="0.2">
      <c r="A8" s="41" t="s">
        <v>122</v>
      </c>
      <c r="B8" s="33" t="s">
        <v>70</v>
      </c>
      <c r="C8" s="31">
        <f>'ANOKARAM CC'!B28</f>
        <v>23903933.398546457</v>
      </c>
      <c r="D8" s="31">
        <f>'ANOKARAM CC'!B30</f>
        <v>5177.3734889639281</v>
      </c>
    </row>
    <row r="9" spans="1:4" x14ac:dyDescent="0.2">
      <c r="A9" s="41" t="s">
        <v>126</v>
      </c>
      <c r="B9" s="33" t="s">
        <v>71</v>
      </c>
      <c r="C9" s="34">
        <f>'ANOKA TC'!B28</f>
        <v>5935717.1300000008</v>
      </c>
      <c r="D9" s="34">
        <f>'ANOKA TC'!B30</f>
        <v>4771.4767926045024</v>
      </c>
    </row>
    <row r="10" spans="1:4" ht="24" x14ac:dyDescent="0.2">
      <c r="A10" s="41" t="s">
        <v>127</v>
      </c>
      <c r="B10" s="35" t="s">
        <v>76</v>
      </c>
      <c r="C10" s="31">
        <f>C11+C12</f>
        <v>31963500.442648284</v>
      </c>
      <c r="D10" s="34">
        <f>'BSU &amp; TC'!B30</f>
        <v>8542.9321221314294</v>
      </c>
    </row>
    <row r="11" spans="1:4" x14ac:dyDescent="0.2">
      <c r="A11" s="41" t="s">
        <v>127</v>
      </c>
      <c r="B11" s="35" t="s">
        <v>74</v>
      </c>
      <c r="C11" s="34">
        <f>'BEMIDJI SU'!B28</f>
        <v>27347458.622648284</v>
      </c>
      <c r="D11" s="34">
        <f>'BEMIDJI SU'!B30</f>
        <v>8479.8321310537322</v>
      </c>
    </row>
    <row r="12" spans="1:4" x14ac:dyDescent="0.2">
      <c r="A12" s="41" t="s">
        <v>128</v>
      </c>
      <c r="B12" s="35" t="s">
        <v>75</v>
      </c>
      <c r="C12" s="34">
        <f>'NTC-Bemidji'!B28</f>
        <v>4616041.8199999984</v>
      </c>
      <c r="D12" s="34">
        <f>'NTC-Bemidji'!B30</f>
        <v>9015.7066796874969</v>
      </c>
    </row>
    <row r="13" spans="1:4" x14ac:dyDescent="0.2">
      <c r="A13" s="41" t="s">
        <v>129</v>
      </c>
      <c r="B13" s="33" t="s">
        <v>39</v>
      </c>
      <c r="C13" s="34">
        <f>'CENTRAL LAKES'!B28</f>
        <v>12732320.027789637</v>
      </c>
      <c r="D13" s="34">
        <f>'CENTRAL LAKES'!B30</f>
        <v>5167.3376736159244</v>
      </c>
    </row>
    <row r="14" spans="1:4" ht="10.5" customHeight="1" x14ac:dyDescent="0.2">
      <c r="A14" s="41" t="s">
        <v>130</v>
      </c>
      <c r="B14" s="33" t="s">
        <v>40</v>
      </c>
      <c r="C14" s="34">
        <f>CENTURY!B28</f>
        <v>37983080.957476497</v>
      </c>
      <c r="D14" s="34">
        <f>CENTURY!B30</f>
        <v>7389.704466435116</v>
      </c>
    </row>
    <row r="15" spans="1:4" ht="24" x14ac:dyDescent="0.2">
      <c r="A15" s="41" t="s">
        <v>131</v>
      </c>
      <c r="B15" s="33" t="s">
        <v>158</v>
      </c>
      <c r="C15" s="34">
        <f>Sheet2!B28</f>
        <v>29857169.447258517</v>
      </c>
      <c r="D15" s="34">
        <f>Sheet2!B30</f>
        <v>7178.929898355017</v>
      </c>
    </row>
    <row r="16" spans="1:4" x14ac:dyDescent="0.2">
      <c r="A16" s="41" t="s">
        <v>131</v>
      </c>
      <c r="B16" s="35" t="s">
        <v>77</v>
      </c>
      <c r="C16" s="34">
        <f>'DAKCTY TC'!B28</f>
        <v>13135627.666857664</v>
      </c>
      <c r="D16" s="34">
        <f>'DAKCTY TC'!B30</f>
        <v>7119.5813912507665</v>
      </c>
    </row>
    <row r="17" spans="1:6" x14ac:dyDescent="0.2">
      <c r="A17" s="41" t="s">
        <v>132</v>
      </c>
      <c r="B17" s="35" t="s">
        <v>78</v>
      </c>
      <c r="C17" s="34">
        <f>'FDL CC'!B28</f>
        <v>6243895.3800000008</v>
      </c>
      <c r="D17" s="34">
        <f>'FDL CC'!B30</f>
        <v>8844.0444475920685</v>
      </c>
      <c r="F17" s="36"/>
    </row>
    <row r="18" spans="1:6" x14ac:dyDescent="0.2">
      <c r="A18" s="41" t="s">
        <v>133</v>
      </c>
      <c r="B18" s="35" t="s">
        <v>79</v>
      </c>
      <c r="C18" s="34">
        <f>'HENN TC'!B28</f>
        <v>21404261.972170405</v>
      </c>
      <c r="D18" s="34">
        <f>'HENN TC'!B30</f>
        <v>8154.004560826821</v>
      </c>
      <c r="F18" s="36"/>
    </row>
    <row r="19" spans="1:6" x14ac:dyDescent="0.2">
      <c r="A19" s="41" t="s">
        <v>125</v>
      </c>
      <c r="B19" s="35" t="s">
        <v>80</v>
      </c>
      <c r="C19" s="34">
        <f>'INVER HILLS'!B28</f>
        <v>16907048.946386412</v>
      </c>
      <c r="D19" s="34">
        <f>'INVER HILLS'!B30</f>
        <v>7306.4170036242058</v>
      </c>
      <c r="F19" s="36"/>
    </row>
    <row r="20" spans="1:6" x14ac:dyDescent="0.2">
      <c r="A20" s="41" t="s">
        <v>134</v>
      </c>
      <c r="B20" s="33" t="s">
        <v>41</v>
      </c>
      <c r="C20" s="34">
        <f>'LAKE SUPERIOR'!B28</f>
        <v>12635785.314091247</v>
      </c>
      <c r="D20" s="34">
        <f>'LAKE SUPERIOR'!B30</f>
        <v>4953.2674692635228</v>
      </c>
      <c r="F20" s="33"/>
    </row>
    <row r="21" spans="1:6" x14ac:dyDescent="0.2">
      <c r="A21" s="41" t="s">
        <v>135</v>
      </c>
      <c r="B21" s="36" t="s">
        <v>81</v>
      </c>
      <c r="C21" s="34">
        <f>'METRO SU'!B28</f>
        <v>51720644.729608282</v>
      </c>
      <c r="D21" s="34">
        <f>'METRO SU'!B30</f>
        <v>9790.0141452978005</v>
      </c>
      <c r="F21" s="36"/>
    </row>
    <row r="22" spans="1:6" x14ac:dyDescent="0.2">
      <c r="A22" s="41" t="s">
        <v>136</v>
      </c>
      <c r="B22" s="36" t="s">
        <v>82</v>
      </c>
      <c r="C22" s="34">
        <f>'MPLS COLLEGE'!B28</f>
        <v>26788451.854945946</v>
      </c>
      <c r="D22" s="34">
        <f>'MPLS COLLEGE'!B30</f>
        <v>7014.5199934396296</v>
      </c>
      <c r="F22" s="36"/>
    </row>
    <row r="23" spans="1:6" x14ac:dyDescent="0.2">
      <c r="A23" s="41" t="s">
        <v>137</v>
      </c>
      <c r="B23" s="36" t="s">
        <v>83</v>
      </c>
      <c r="C23" s="34">
        <f>'MN SC-SOUTHEAST'!B28</f>
        <v>8686628.1326307468</v>
      </c>
      <c r="D23" s="34">
        <f>'MN SC-SOUTHEAST'!B30</f>
        <v>8125.9383841260496</v>
      </c>
      <c r="F23" s="36"/>
    </row>
    <row r="24" spans="1:6" x14ac:dyDescent="0.2">
      <c r="A24" s="41" t="s">
        <v>138</v>
      </c>
      <c r="B24" s="36" t="s">
        <v>84</v>
      </c>
      <c r="C24" s="34">
        <f>'MINNESOTA STATE COLLEGE'!B28</f>
        <v>19645283.775312852</v>
      </c>
      <c r="D24" s="34">
        <f>'MINNESOTA STATE COLLEGE'!B30</f>
        <v>6131.4868212586925</v>
      </c>
      <c r="F24" s="36"/>
    </row>
    <row r="25" spans="1:6" x14ac:dyDescent="0.2">
      <c r="A25" s="41" t="s">
        <v>139</v>
      </c>
      <c r="B25" s="36" t="s">
        <v>111</v>
      </c>
      <c r="C25" s="34">
        <f>'MSU MOORHEAD'!B28</f>
        <v>35380393.22759223</v>
      </c>
      <c r="D25" s="34">
        <f>'MSU MOORHEAD'!B30</f>
        <v>7871.0552230461026</v>
      </c>
      <c r="F25" s="36"/>
    </row>
    <row r="26" spans="1:6" x14ac:dyDescent="0.2">
      <c r="A26" s="41" t="s">
        <v>140</v>
      </c>
      <c r="B26" s="36" t="s">
        <v>112</v>
      </c>
      <c r="C26" s="34">
        <f>'MSU MANKATO'!B28</f>
        <v>94952419.390890762</v>
      </c>
      <c r="D26" s="34">
        <f>'MSU MANKATO'!B30</f>
        <v>7266.0253589601134</v>
      </c>
      <c r="F26" s="36"/>
    </row>
    <row r="27" spans="1:6" x14ac:dyDescent="0.2">
      <c r="A27" s="41" t="s">
        <v>141</v>
      </c>
      <c r="B27" s="36" t="s">
        <v>113</v>
      </c>
      <c r="C27" s="34">
        <f>'MN WEST'!B28</f>
        <v>13368528.880535834</v>
      </c>
      <c r="D27" s="34">
        <f>'MN WEST'!B30</f>
        <v>7077.0401696854597</v>
      </c>
      <c r="F27" s="36"/>
    </row>
    <row r="28" spans="1:6" x14ac:dyDescent="0.2">
      <c r="A28" s="41" t="s">
        <v>142</v>
      </c>
      <c r="B28" s="36" t="s">
        <v>85</v>
      </c>
      <c r="C28" s="34">
        <f>NORMANDALE!B28</f>
        <v>34656219.29222206</v>
      </c>
      <c r="D28" s="34">
        <f>NORMANDALE!B30</f>
        <v>5764.5075336364043</v>
      </c>
      <c r="F28" s="36"/>
    </row>
    <row r="29" spans="1:6" x14ac:dyDescent="0.2">
      <c r="A29" s="41" t="s">
        <v>123</v>
      </c>
      <c r="B29" s="36" t="s">
        <v>86</v>
      </c>
      <c r="C29" s="34">
        <f>'NO HENN CC'!B28</f>
        <v>23233376.398497894</v>
      </c>
      <c r="D29" s="34">
        <f>'NO HENN CC'!B30</f>
        <v>7521.3261244732585</v>
      </c>
      <c r="F29" s="36"/>
    </row>
    <row r="30" spans="1:6" x14ac:dyDescent="0.2">
      <c r="A30" s="41" t="s">
        <v>143</v>
      </c>
      <c r="B30" s="33" t="s">
        <v>45</v>
      </c>
      <c r="C30" s="31">
        <f>SUM(C31:C35)</f>
        <v>19101399.194144771</v>
      </c>
      <c r="D30" s="34">
        <f>NHED!B30</f>
        <v>7242.1078914987183</v>
      </c>
    </row>
    <row r="31" spans="1:6" x14ac:dyDescent="0.2">
      <c r="A31" s="41" t="s">
        <v>144</v>
      </c>
      <c r="B31" s="35" t="s">
        <v>87</v>
      </c>
      <c r="C31" s="34">
        <f>HIBBING!B28</f>
        <v>5241805.4301903471</v>
      </c>
      <c r="D31" s="34">
        <f>HIBBING!B30</f>
        <v>7906.1922023987136</v>
      </c>
    </row>
    <row r="32" spans="1:6" x14ac:dyDescent="0.2">
      <c r="A32" s="41" t="s">
        <v>145</v>
      </c>
      <c r="B32" s="35" t="s">
        <v>88</v>
      </c>
      <c r="C32" s="34">
        <f>'ITASCA CC'!B28</f>
        <v>5098024.0041942615</v>
      </c>
      <c r="D32" s="34">
        <f>'ITASCA CC'!B30</f>
        <v>7262.1424561171816</v>
      </c>
    </row>
    <row r="33" spans="1:4" x14ac:dyDescent="0.2">
      <c r="A33" s="41" t="s">
        <v>143</v>
      </c>
      <c r="B33" s="35" t="s">
        <v>46</v>
      </c>
      <c r="C33" s="34">
        <f>'MESABI RANGE'!B28</f>
        <v>4270341.9840189293</v>
      </c>
      <c r="D33" s="34">
        <f>'MESABI RANGE'!B30</f>
        <v>6600.2194497974178</v>
      </c>
    </row>
    <row r="34" spans="1:4" x14ac:dyDescent="0.2">
      <c r="A34" s="41" t="s">
        <v>124</v>
      </c>
      <c r="B34" s="35" t="s">
        <v>89</v>
      </c>
      <c r="C34" s="34">
        <f>'RAINY RIVER'!B28</f>
        <v>1360807.693703105</v>
      </c>
      <c r="D34" s="34">
        <f>'RAINY RIVER'!B30</f>
        <v>8894.1679327000329</v>
      </c>
    </row>
    <row r="35" spans="1:4" x14ac:dyDescent="0.2">
      <c r="A35" s="41" t="s">
        <v>146</v>
      </c>
      <c r="B35" s="35" t="s">
        <v>90</v>
      </c>
      <c r="C35" s="34">
        <f>VERMILION!B28</f>
        <v>3130420.082038125</v>
      </c>
      <c r="D35" s="34">
        <f>VERMILION!B30</f>
        <v>6660.4682596555849</v>
      </c>
    </row>
    <row r="36" spans="1:4" x14ac:dyDescent="0.2">
      <c r="A36" s="41" t="s">
        <v>147</v>
      </c>
      <c r="B36" s="36" t="s">
        <v>91</v>
      </c>
      <c r="C36" s="34">
        <f>NORTHLAND!B28</f>
        <v>12873272.208530184</v>
      </c>
      <c r="D36" s="34">
        <f>NORTHLAND!B30</f>
        <v>8236.2586107038933</v>
      </c>
    </row>
    <row r="37" spans="1:4" x14ac:dyDescent="0.2">
      <c r="A37" s="41" t="s">
        <v>148</v>
      </c>
      <c r="B37" s="36" t="s">
        <v>92</v>
      </c>
      <c r="C37" s="34">
        <f>'PINE TC'!B28</f>
        <v>4617424.986783755</v>
      </c>
      <c r="D37" s="34">
        <f>'PINE TC'!B30</f>
        <v>6035.8496559264768</v>
      </c>
    </row>
    <row r="38" spans="1:4" x14ac:dyDescent="0.2">
      <c r="A38" s="41" t="s">
        <v>149</v>
      </c>
      <c r="B38" s="36" t="s">
        <v>47</v>
      </c>
      <c r="C38" s="34">
        <f>RIDGEWATER!B28</f>
        <v>12768559.917909348</v>
      </c>
      <c r="D38" s="34">
        <f>RIDGEWATER!B30</f>
        <v>5925.0858087746392</v>
      </c>
    </row>
    <row r="39" spans="1:4" x14ac:dyDescent="0.2">
      <c r="A39" s="41" t="s">
        <v>150</v>
      </c>
      <c r="B39" s="36" t="s">
        <v>93</v>
      </c>
      <c r="C39" s="34">
        <f>RIVERLAND!B28</f>
        <v>13612900.054414112</v>
      </c>
      <c r="D39" s="34">
        <f>RIVERLAND!B30</f>
        <v>6816.6750397667065</v>
      </c>
    </row>
    <row r="40" spans="1:4" x14ac:dyDescent="0.2">
      <c r="A40" s="41" t="s">
        <v>151</v>
      </c>
      <c r="B40" s="36" t="s">
        <v>94</v>
      </c>
      <c r="C40" s="34">
        <f>ROCHESTER!B28</f>
        <v>22187914.731258195</v>
      </c>
      <c r="D40" s="34">
        <f>ROCHESTER!B30</f>
        <v>8640.153711549141</v>
      </c>
    </row>
    <row r="41" spans="1:4" x14ac:dyDescent="0.2">
      <c r="A41" s="41" t="s">
        <v>152</v>
      </c>
      <c r="B41" s="36" t="s">
        <v>50</v>
      </c>
      <c r="C41" s="34">
        <f>'SAINT PAUL'!B28</f>
        <v>19817512.890446629</v>
      </c>
      <c r="D41" s="34">
        <f>'SAINT PAUL'!B30</f>
        <v>5838.9843519288834</v>
      </c>
    </row>
    <row r="42" spans="1:4" x14ac:dyDescent="0.2">
      <c r="A42" s="41" t="s">
        <v>153</v>
      </c>
      <c r="B42" s="36" t="s">
        <v>64</v>
      </c>
      <c r="C42" s="34">
        <f>'SOUTH CENTRAL'!B28</f>
        <v>13651434.006264929</v>
      </c>
      <c r="D42" s="34">
        <f>'SOUTH CENTRAL'!B30</f>
        <v>7647.8621883837131</v>
      </c>
    </row>
    <row r="43" spans="1:4" x14ac:dyDescent="0.2">
      <c r="A43" s="41" t="s">
        <v>154</v>
      </c>
      <c r="B43" s="36" t="s">
        <v>95</v>
      </c>
      <c r="C43" s="34">
        <f>'SOUTHWEST MN SU'!B28</f>
        <v>19758108.444937747</v>
      </c>
      <c r="D43" s="34">
        <f>'SOUTHWEST MN SU'!B30</f>
        <v>5869.9074405637984</v>
      </c>
    </row>
    <row r="44" spans="1:4" x14ac:dyDescent="0.2">
      <c r="A44" s="41" t="s">
        <v>155</v>
      </c>
      <c r="B44" s="36" t="s">
        <v>96</v>
      </c>
      <c r="C44" s="34">
        <f>'ST CLOUD SU'!B28</f>
        <v>64476821.825056992</v>
      </c>
      <c r="D44" s="34">
        <f>'ST CLOUD SU'!B30</f>
        <v>8441.5844232858071</v>
      </c>
    </row>
    <row r="45" spans="1:4" x14ac:dyDescent="0.2">
      <c r="A45" s="41" t="s">
        <v>156</v>
      </c>
      <c r="B45" s="36" t="s">
        <v>97</v>
      </c>
      <c r="C45" s="34">
        <f>'ST CLOUD TCC'!B28</f>
        <v>12627748.550154084</v>
      </c>
      <c r="D45" s="34">
        <f>'ST CLOUD TCC'!B30</f>
        <v>4917.3475662593783</v>
      </c>
    </row>
    <row r="46" spans="1:4" x14ac:dyDescent="0.2">
      <c r="A46" s="41" t="s">
        <v>157</v>
      </c>
      <c r="B46" s="36" t="s">
        <v>98</v>
      </c>
      <c r="C46" s="34">
        <f>'WINONA SU'!B28</f>
        <v>46285048.383982442</v>
      </c>
      <c r="D46" s="34">
        <f>'WINONA SU'!B30</f>
        <v>7684.7166501714164</v>
      </c>
    </row>
    <row r="48" spans="1:4" x14ac:dyDescent="0.2">
      <c r="D48" s="27"/>
    </row>
    <row r="50" spans="2:3" x14ac:dyDescent="0.2">
      <c r="B50" s="26" t="s">
        <v>49</v>
      </c>
      <c r="C50" s="12"/>
    </row>
    <row r="51" spans="2:3" x14ac:dyDescent="0.2">
      <c r="B51" s="26" t="s">
        <v>119</v>
      </c>
      <c r="C51" s="12"/>
    </row>
  </sheetData>
  <phoneticPr fontId="11" type="noConversion"/>
  <pageMargins left="0.75" right="0.75" top="1" bottom="1" header="0.5" footer="0.5"/>
  <pageSetup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D31"/>
  <sheetViews>
    <sheetView tabSelected="1" workbookViewId="0">
      <selection activeCell="C7" sqref="C7:D7"/>
    </sheetView>
  </sheetViews>
  <sheetFormatPr defaultColWidth="9.140625" defaultRowHeight="12" x14ac:dyDescent="0.2"/>
  <cols>
    <col min="1" max="1" width="9.140625" style="26"/>
    <col min="2" max="2" width="34.140625" style="12" customWidth="1"/>
    <col min="3" max="3" width="13.5703125" style="43" bestFit="1" customWidth="1"/>
    <col min="4" max="4" width="9.28515625" style="43" bestFit="1" customWidth="1"/>
    <col min="5" max="16384" width="9.140625" style="12"/>
  </cols>
  <sheetData>
    <row r="1" spans="1:4" x14ac:dyDescent="0.2">
      <c r="A1" s="41" t="s">
        <v>120</v>
      </c>
      <c r="B1" s="13" t="s">
        <v>35</v>
      </c>
      <c r="C1" s="42" t="s">
        <v>10</v>
      </c>
      <c r="D1" s="42" t="s">
        <v>11</v>
      </c>
    </row>
    <row r="2" spans="1:4" x14ac:dyDescent="0.2">
      <c r="A2" s="41" t="s">
        <v>121</v>
      </c>
      <c r="B2" s="33" t="s">
        <v>109</v>
      </c>
      <c r="C2" s="31">
        <v>11490003.225699114</v>
      </c>
      <c r="D2" s="31">
        <v>6774.7660528886281</v>
      </c>
    </row>
    <row r="3" spans="1:4" x14ac:dyDescent="0.2">
      <c r="A3" s="41" t="s">
        <v>122</v>
      </c>
      <c r="B3" s="35" t="s">
        <v>110</v>
      </c>
      <c r="C3" s="31">
        <v>29991643.782818966</v>
      </c>
      <c r="D3" s="31">
        <v>5117.1547146935618</v>
      </c>
    </row>
    <row r="4" spans="1:4" ht="24" x14ac:dyDescent="0.2">
      <c r="A4" s="41" t="s">
        <v>127</v>
      </c>
      <c r="B4" s="35" t="s">
        <v>76</v>
      </c>
      <c r="C4" s="31">
        <v>31963500.442648284</v>
      </c>
      <c r="D4" s="34">
        <v>8542.9321221314294</v>
      </c>
    </row>
    <row r="5" spans="1:4" x14ac:dyDescent="0.2">
      <c r="A5" s="41" t="s">
        <v>129</v>
      </c>
      <c r="B5" s="36" t="s">
        <v>39</v>
      </c>
      <c r="C5" s="34">
        <v>12732320.027789637</v>
      </c>
      <c r="D5" s="34">
        <v>5167.3376736159244</v>
      </c>
    </row>
    <row r="6" spans="1:4" x14ac:dyDescent="0.2">
      <c r="A6" s="41" t="s">
        <v>130</v>
      </c>
      <c r="B6" s="36" t="s">
        <v>40</v>
      </c>
      <c r="C6" s="34">
        <v>37983080.957476497</v>
      </c>
      <c r="D6" s="34">
        <v>7389.704466435116</v>
      </c>
    </row>
    <row r="7" spans="1:4" x14ac:dyDescent="0.2">
      <c r="A7" s="41" t="s">
        <v>131</v>
      </c>
      <c r="B7" s="36" t="s">
        <v>158</v>
      </c>
      <c r="C7" s="34">
        <v>29857169.447258517</v>
      </c>
      <c r="D7" s="34">
        <v>7178.929898355017</v>
      </c>
    </row>
    <row r="8" spans="1:4" x14ac:dyDescent="0.2">
      <c r="A8" s="41" t="s">
        <v>132</v>
      </c>
      <c r="B8" s="36" t="s">
        <v>78</v>
      </c>
      <c r="C8" s="34">
        <v>6243895.3800000008</v>
      </c>
      <c r="D8" s="34">
        <v>8844.0444475920685</v>
      </c>
    </row>
    <row r="9" spans="1:4" x14ac:dyDescent="0.2">
      <c r="A9" s="41" t="s">
        <v>133</v>
      </c>
      <c r="B9" s="36" t="s">
        <v>79</v>
      </c>
      <c r="C9" s="34">
        <v>21404261.972170405</v>
      </c>
      <c r="D9" s="34">
        <v>8154.004560826821</v>
      </c>
    </row>
    <row r="10" spans="1:4" x14ac:dyDescent="0.2">
      <c r="A10" s="41" t="s">
        <v>134</v>
      </c>
      <c r="B10" s="36" t="s">
        <v>41</v>
      </c>
      <c r="C10" s="34">
        <v>12635785.314091247</v>
      </c>
      <c r="D10" s="34">
        <v>4953.2674692635228</v>
      </c>
    </row>
    <row r="11" spans="1:4" x14ac:dyDescent="0.2">
      <c r="A11" s="41" t="s">
        <v>135</v>
      </c>
      <c r="B11" s="33" t="s">
        <v>81</v>
      </c>
      <c r="C11" s="34">
        <v>51720644.729608282</v>
      </c>
      <c r="D11" s="34">
        <v>9790.0141452978005</v>
      </c>
    </row>
    <row r="12" spans="1:4" x14ac:dyDescent="0.2">
      <c r="A12" s="41" t="s">
        <v>136</v>
      </c>
      <c r="B12" s="36" t="s">
        <v>82</v>
      </c>
      <c r="C12" s="34">
        <v>26788451.854945946</v>
      </c>
      <c r="D12" s="34">
        <v>7014.5199934396296</v>
      </c>
    </row>
    <row r="13" spans="1:4" x14ac:dyDescent="0.2">
      <c r="A13" s="41" t="s">
        <v>137</v>
      </c>
      <c r="B13" s="36" t="s">
        <v>83</v>
      </c>
      <c r="C13" s="34">
        <v>8686628.1326307468</v>
      </c>
      <c r="D13" s="34">
        <v>8125.9383841260496</v>
      </c>
    </row>
    <row r="14" spans="1:4" x14ac:dyDescent="0.2">
      <c r="A14" s="41" t="s">
        <v>138</v>
      </c>
      <c r="B14" s="36" t="s">
        <v>84</v>
      </c>
      <c r="C14" s="34">
        <v>19645283.775312852</v>
      </c>
      <c r="D14" s="34">
        <v>6131.4868212586925</v>
      </c>
    </row>
    <row r="15" spans="1:4" x14ac:dyDescent="0.2">
      <c r="A15" s="41" t="s">
        <v>139</v>
      </c>
      <c r="B15" s="36" t="s">
        <v>111</v>
      </c>
      <c r="C15" s="34">
        <v>35380393.22759223</v>
      </c>
      <c r="D15" s="34">
        <v>7871.0552230461026</v>
      </c>
    </row>
    <row r="16" spans="1:4" x14ac:dyDescent="0.2">
      <c r="A16" s="41" t="s">
        <v>140</v>
      </c>
      <c r="B16" s="36" t="s">
        <v>112</v>
      </c>
      <c r="C16" s="34">
        <v>94952419.390890762</v>
      </c>
      <c r="D16" s="34">
        <v>7266.0253589601134</v>
      </c>
    </row>
    <row r="17" spans="1:4" x14ac:dyDescent="0.2">
      <c r="A17" s="41" t="s">
        <v>141</v>
      </c>
      <c r="B17" s="36" t="s">
        <v>113</v>
      </c>
      <c r="C17" s="34">
        <v>13368528.880535834</v>
      </c>
      <c r="D17" s="34">
        <v>7077.0401696854597</v>
      </c>
    </row>
    <row r="18" spans="1:4" x14ac:dyDescent="0.2">
      <c r="A18" s="41" t="s">
        <v>142</v>
      </c>
      <c r="B18" s="36" t="s">
        <v>85</v>
      </c>
      <c r="C18" s="34">
        <v>34656219.29222206</v>
      </c>
      <c r="D18" s="34">
        <v>5764.5075336364043</v>
      </c>
    </row>
    <row r="19" spans="1:4" x14ac:dyDescent="0.2">
      <c r="A19" s="41" t="s">
        <v>123</v>
      </c>
      <c r="B19" s="36" t="s">
        <v>86</v>
      </c>
      <c r="C19" s="34">
        <v>23233376.398497894</v>
      </c>
      <c r="D19" s="34">
        <v>7521.3261244732585</v>
      </c>
    </row>
    <row r="20" spans="1:4" x14ac:dyDescent="0.2">
      <c r="A20" s="41" t="s">
        <v>143</v>
      </c>
      <c r="B20" s="36" t="s">
        <v>45</v>
      </c>
      <c r="C20" s="31">
        <v>19101399.194144771</v>
      </c>
      <c r="D20" s="34">
        <v>7242.1078914987183</v>
      </c>
    </row>
    <row r="21" spans="1:4" x14ac:dyDescent="0.2">
      <c r="A21" s="26" t="s">
        <v>147</v>
      </c>
      <c r="B21" s="12" t="s">
        <v>91</v>
      </c>
      <c r="C21" s="34">
        <v>12873272.208530184</v>
      </c>
      <c r="D21" s="34">
        <v>8236.2586107038933</v>
      </c>
    </row>
    <row r="22" spans="1:4" x14ac:dyDescent="0.2">
      <c r="A22" s="26" t="s">
        <v>148</v>
      </c>
      <c r="B22" s="12" t="s">
        <v>92</v>
      </c>
      <c r="C22" s="34">
        <v>4617424.986783755</v>
      </c>
      <c r="D22" s="34">
        <v>6035.8496559264768</v>
      </c>
    </row>
    <row r="23" spans="1:4" x14ac:dyDescent="0.2">
      <c r="A23" s="26" t="s">
        <v>149</v>
      </c>
      <c r="B23" s="12" t="s">
        <v>47</v>
      </c>
      <c r="C23" s="34">
        <v>12768559.917909348</v>
      </c>
      <c r="D23" s="34">
        <v>5925.0858087746392</v>
      </c>
    </row>
    <row r="24" spans="1:4" x14ac:dyDescent="0.2">
      <c r="A24" s="26" t="s">
        <v>150</v>
      </c>
      <c r="B24" s="12" t="s">
        <v>93</v>
      </c>
      <c r="C24" s="34">
        <v>13612900.054414112</v>
      </c>
      <c r="D24" s="34">
        <v>6816.6750397667065</v>
      </c>
    </row>
    <row r="25" spans="1:4" x14ac:dyDescent="0.2">
      <c r="A25" s="26" t="s">
        <v>151</v>
      </c>
      <c r="B25" s="12" t="s">
        <v>94</v>
      </c>
      <c r="C25" s="34">
        <v>22187914.731258195</v>
      </c>
      <c r="D25" s="34">
        <v>8640.153711549141</v>
      </c>
    </row>
    <row r="26" spans="1:4" x14ac:dyDescent="0.2">
      <c r="A26" s="26" t="s">
        <v>152</v>
      </c>
      <c r="B26" s="12" t="s">
        <v>50</v>
      </c>
      <c r="C26" s="34">
        <v>19817512.890446629</v>
      </c>
      <c r="D26" s="34">
        <v>5838.9843519288834</v>
      </c>
    </row>
    <row r="27" spans="1:4" x14ac:dyDescent="0.2">
      <c r="A27" s="26" t="s">
        <v>153</v>
      </c>
      <c r="B27" s="12" t="s">
        <v>64</v>
      </c>
      <c r="C27" s="34">
        <v>13651434.006264929</v>
      </c>
      <c r="D27" s="34">
        <v>7647.8621883837131</v>
      </c>
    </row>
    <row r="28" spans="1:4" x14ac:dyDescent="0.2">
      <c r="A28" s="26" t="s">
        <v>154</v>
      </c>
      <c r="B28" s="12" t="s">
        <v>95</v>
      </c>
      <c r="C28" s="34">
        <v>19758108.444937747</v>
      </c>
      <c r="D28" s="34">
        <v>5869.9074405637984</v>
      </c>
    </row>
    <row r="29" spans="1:4" x14ac:dyDescent="0.2">
      <c r="A29" s="26" t="s">
        <v>155</v>
      </c>
      <c r="B29" s="12" t="s">
        <v>96</v>
      </c>
      <c r="C29" s="34">
        <v>64476821.825056992</v>
      </c>
      <c r="D29" s="34">
        <v>8441.5844232858071</v>
      </c>
    </row>
    <row r="30" spans="1:4" x14ac:dyDescent="0.2">
      <c r="A30" s="26" t="s">
        <v>156</v>
      </c>
      <c r="B30" s="12" t="s">
        <v>97</v>
      </c>
      <c r="C30" s="34">
        <v>12627748.550154084</v>
      </c>
      <c r="D30" s="34">
        <v>4917.3475662593783</v>
      </c>
    </row>
    <row r="31" spans="1:4" x14ac:dyDescent="0.2">
      <c r="A31" s="26" t="s">
        <v>157</v>
      </c>
      <c r="B31" s="12" t="s">
        <v>98</v>
      </c>
      <c r="C31" s="34">
        <v>46285048.383982442</v>
      </c>
      <c r="D31" s="34">
        <v>7684.7166501714164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D38"/>
  <sheetViews>
    <sheetView workbookViewId="0">
      <selection activeCell="I37" sqref="I37"/>
    </sheetView>
  </sheetViews>
  <sheetFormatPr defaultColWidth="9.140625" defaultRowHeight="12.75" x14ac:dyDescent="0.2"/>
  <cols>
    <col min="1" max="1" width="9.140625" style="26"/>
    <col min="2" max="2" width="34.140625" style="12" customWidth="1"/>
    <col min="3" max="3" width="13.5703125" style="43" bestFit="1" customWidth="1"/>
    <col min="4" max="4" width="9.28515625" style="43" bestFit="1" customWidth="1"/>
    <col min="5" max="16384" width="9.140625" style="12"/>
  </cols>
  <sheetData>
    <row r="1" spans="1:4" ht="12" x14ac:dyDescent="0.2">
      <c r="A1" s="41" t="s">
        <v>120</v>
      </c>
      <c r="B1" s="13" t="s">
        <v>35</v>
      </c>
      <c r="C1" s="42" t="s">
        <v>10</v>
      </c>
      <c r="D1" s="42" t="s">
        <v>11</v>
      </c>
    </row>
    <row r="2" spans="1:4" x14ac:dyDescent="0.2">
      <c r="A2" s="41" t="s">
        <v>121</v>
      </c>
      <c r="B2" s="33" t="s">
        <v>109</v>
      </c>
      <c r="C2" s="47">
        <v>11490003.225699114</v>
      </c>
      <c r="D2" s="47">
        <v>6774.7660528886281</v>
      </c>
    </row>
    <row r="3" spans="1:4" x14ac:dyDescent="0.2">
      <c r="A3" s="41" t="s">
        <v>122</v>
      </c>
      <c r="B3" s="33" t="s">
        <v>70</v>
      </c>
      <c r="C3" s="47">
        <v>23903933.398546457</v>
      </c>
      <c r="D3" s="47">
        <v>5177.3734889639281</v>
      </c>
    </row>
    <row r="4" spans="1:4" x14ac:dyDescent="0.2">
      <c r="A4" s="41" t="s">
        <v>126</v>
      </c>
      <c r="B4" s="33" t="s">
        <v>71</v>
      </c>
      <c r="C4" s="1">
        <v>5935717.1300000008</v>
      </c>
      <c r="D4" s="1">
        <v>4771.4767926045024</v>
      </c>
    </row>
    <row r="5" spans="1:4" x14ac:dyDescent="0.2">
      <c r="A5" s="41" t="s">
        <v>127</v>
      </c>
      <c r="B5" s="35" t="s">
        <v>159</v>
      </c>
      <c r="C5" s="1">
        <v>27347458.622648284</v>
      </c>
      <c r="D5" s="1">
        <v>8479.8321310537322</v>
      </c>
    </row>
    <row r="6" spans="1:4" x14ac:dyDescent="0.2">
      <c r="A6" s="41" t="s">
        <v>128</v>
      </c>
      <c r="B6" s="33" t="s">
        <v>160</v>
      </c>
      <c r="C6" s="1">
        <v>4616041.8199999984</v>
      </c>
      <c r="D6" s="1">
        <v>9015.7066796874969</v>
      </c>
    </row>
    <row r="7" spans="1:4" x14ac:dyDescent="0.2">
      <c r="A7" s="41" t="s">
        <v>129</v>
      </c>
      <c r="B7" s="36" t="s">
        <v>39</v>
      </c>
      <c r="C7" s="1">
        <v>12732320.027789637</v>
      </c>
      <c r="D7" s="1">
        <v>5167.3376736159244</v>
      </c>
    </row>
    <row r="8" spans="1:4" x14ac:dyDescent="0.2">
      <c r="A8" s="41" t="s">
        <v>130</v>
      </c>
      <c r="B8" s="36" t="s">
        <v>40</v>
      </c>
      <c r="C8" s="1">
        <v>37983080.957476497</v>
      </c>
      <c r="D8" s="1">
        <v>7389.704466435116</v>
      </c>
    </row>
    <row r="9" spans="1:4" x14ac:dyDescent="0.2">
      <c r="A9" s="41" t="s">
        <v>131</v>
      </c>
      <c r="B9" s="36" t="s">
        <v>77</v>
      </c>
      <c r="C9" s="1">
        <v>13135627.666857664</v>
      </c>
      <c r="D9" s="1">
        <v>7119.5813912507665</v>
      </c>
    </row>
    <row r="10" spans="1:4" x14ac:dyDescent="0.2">
      <c r="A10" s="41" t="s">
        <v>132</v>
      </c>
      <c r="B10" s="36" t="s">
        <v>78</v>
      </c>
      <c r="C10" s="1">
        <v>6243895.3800000008</v>
      </c>
      <c r="D10" s="1">
        <v>8844.0444475920685</v>
      </c>
    </row>
    <row r="11" spans="1:4" x14ac:dyDescent="0.2">
      <c r="A11" s="41" t="s">
        <v>133</v>
      </c>
      <c r="B11" s="36" t="s">
        <v>79</v>
      </c>
      <c r="C11" s="1">
        <v>21404261.972170405</v>
      </c>
      <c r="D11" s="1">
        <v>8154.004560826821</v>
      </c>
    </row>
    <row r="12" spans="1:4" x14ac:dyDescent="0.2">
      <c r="A12" s="41" t="s">
        <v>125</v>
      </c>
      <c r="B12" s="36" t="s">
        <v>80</v>
      </c>
      <c r="C12" s="1">
        <v>16907048.946386412</v>
      </c>
      <c r="D12" s="1">
        <v>7306.4170036242058</v>
      </c>
    </row>
    <row r="13" spans="1:4" x14ac:dyDescent="0.2">
      <c r="A13" s="41" t="s">
        <v>134</v>
      </c>
      <c r="B13" s="36" t="s">
        <v>41</v>
      </c>
      <c r="C13" s="1">
        <v>12635785.314091247</v>
      </c>
      <c r="D13" s="1">
        <v>4953.2674692635228</v>
      </c>
    </row>
    <row r="14" spans="1:4" x14ac:dyDescent="0.2">
      <c r="A14" s="41" t="s">
        <v>135</v>
      </c>
      <c r="B14" s="33" t="s">
        <v>81</v>
      </c>
      <c r="C14" s="1">
        <v>51720644.729608282</v>
      </c>
      <c r="D14" s="1">
        <v>9790.0141452978005</v>
      </c>
    </row>
    <row r="15" spans="1:4" x14ac:dyDescent="0.2">
      <c r="A15" s="41" t="s">
        <v>136</v>
      </c>
      <c r="B15" s="36" t="s">
        <v>82</v>
      </c>
      <c r="C15" s="1">
        <v>26788451.854945946</v>
      </c>
      <c r="D15" s="1">
        <v>7014.5199934396296</v>
      </c>
    </row>
    <row r="16" spans="1:4" x14ac:dyDescent="0.2">
      <c r="A16" s="41" t="s">
        <v>137</v>
      </c>
      <c r="B16" s="36" t="s">
        <v>83</v>
      </c>
      <c r="C16" s="1">
        <v>8686628.1326307468</v>
      </c>
      <c r="D16" s="1">
        <v>8125.9383841260496</v>
      </c>
    </row>
    <row r="17" spans="1:4" x14ac:dyDescent="0.2">
      <c r="A17" s="41" t="s">
        <v>138</v>
      </c>
      <c r="B17" s="36" t="s">
        <v>84</v>
      </c>
      <c r="C17" s="1">
        <v>19645283.775312852</v>
      </c>
      <c r="D17" s="1">
        <v>6131.4868212586925</v>
      </c>
    </row>
    <row r="18" spans="1:4" x14ac:dyDescent="0.2">
      <c r="A18" s="41" t="s">
        <v>139</v>
      </c>
      <c r="B18" s="36" t="s">
        <v>111</v>
      </c>
      <c r="C18" s="1">
        <v>35380393.22759223</v>
      </c>
      <c r="D18" s="1">
        <v>7871.0552230461026</v>
      </c>
    </row>
    <row r="19" spans="1:4" x14ac:dyDescent="0.2">
      <c r="A19" s="41" t="s">
        <v>140</v>
      </c>
      <c r="B19" s="36" t="s">
        <v>112</v>
      </c>
      <c r="C19" s="1">
        <v>94952419.390890762</v>
      </c>
      <c r="D19" s="1">
        <v>7266.0253589601134</v>
      </c>
    </row>
    <row r="20" spans="1:4" x14ac:dyDescent="0.2">
      <c r="A20" s="41" t="s">
        <v>141</v>
      </c>
      <c r="B20" s="36" t="s">
        <v>113</v>
      </c>
      <c r="C20" s="1">
        <v>13368528.880535834</v>
      </c>
      <c r="D20" s="1">
        <v>7077.0401696854597</v>
      </c>
    </row>
    <row r="21" spans="1:4" x14ac:dyDescent="0.2">
      <c r="A21" s="41" t="s">
        <v>142</v>
      </c>
      <c r="B21" s="36" t="s">
        <v>85</v>
      </c>
      <c r="C21" s="1">
        <v>34656219.29222206</v>
      </c>
      <c r="D21" s="1">
        <v>5764.5075336364043</v>
      </c>
    </row>
    <row r="22" spans="1:4" x14ac:dyDescent="0.2">
      <c r="A22" s="41" t="s">
        <v>123</v>
      </c>
      <c r="B22" s="36" t="s">
        <v>86</v>
      </c>
      <c r="C22" s="1">
        <v>23233376.398497894</v>
      </c>
      <c r="D22" s="1">
        <v>7521.3261244732585</v>
      </c>
    </row>
    <row r="23" spans="1:4" x14ac:dyDescent="0.2">
      <c r="A23" s="41" t="s">
        <v>144</v>
      </c>
      <c r="B23" s="36" t="s">
        <v>161</v>
      </c>
      <c r="C23" s="1">
        <v>5241805.4301903471</v>
      </c>
      <c r="D23" s="1">
        <v>7906.1922023987136</v>
      </c>
    </row>
    <row r="24" spans="1:4" x14ac:dyDescent="0.2">
      <c r="A24" s="26" t="s">
        <v>145</v>
      </c>
      <c r="B24" s="12" t="s">
        <v>162</v>
      </c>
      <c r="C24" s="1">
        <v>5098024.0041942615</v>
      </c>
      <c r="D24" s="1">
        <v>7262.1424561171816</v>
      </c>
    </row>
    <row r="25" spans="1:4" x14ac:dyDescent="0.2">
      <c r="A25" s="26" t="s">
        <v>143</v>
      </c>
      <c r="B25" s="12" t="s">
        <v>163</v>
      </c>
      <c r="C25" s="1">
        <v>4270341.9840189293</v>
      </c>
      <c r="D25" s="1">
        <v>6600.2194497974178</v>
      </c>
    </row>
    <row r="26" spans="1:4" x14ac:dyDescent="0.2">
      <c r="A26" s="26" t="s">
        <v>124</v>
      </c>
      <c r="B26" s="12" t="s">
        <v>164</v>
      </c>
      <c r="C26" s="1">
        <v>1360807.693703105</v>
      </c>
      <c r="D26" s="1">
        <v>8894.1679327000329</v>
      </c>
    </row>
    <row r="27" spans="1:4" x14ac:dyDescent="0.2">
      <c r="A27" s="26" t="s">
        <v>146</v>
      </c>
      <c r="B27" s="12" t="s">
        <v>165</v>
      </c>
      <c r="C27" s="1">
        <v>3130420.082038125</v>
      </c>
      <c r="D27" s="1">
        <v>6660.4682596555849</v>
      </c>
    </row>
    <row r="28" spans="1:4" x14ac:dyDescent="0.2">
      <c r="A28" s="26" t="s">
        <v>147</v>
      </c>
      <c r="B28" s="12" t="s">
        <v>91</v>
      </c>
      <c r="C28" s="1">
        <v>12873272.208530184</v>
      </c>
      <c r="D28" s="1">
        <v>8236.2586107038933</v>
      </c>
    </row>
    <row r="29" spans="1:4" x14ac:dyDescent="0.2">
      <c r="A29" s="26" t="s">
        <v>148</v>
      </c>
      <c r="B29" s="12" t="s">
        <v>92</v>
      </c>
      <c r="C29" s="1">
        <v>4617424.986783755</v>
      </c>
      <c r="D29" s="1">
        <v>6035.8496559264768</v>
      </c>
    </row>
    <row r="30" spans="1:4" x14ac:dyDescent="0.2">
      <c r="A30" s="26" t="s">
        <v>149</v>
      </c>
      <c r="B30" s="12" t="s">
        <v>47</v>
      </c>
      <c r="C30" s="1">
        <v>12768559.917909348</v>
      </c>
      <c r="D30" s="1">
        <v>5925.0858087746392</v>
      </c>
    </row>
    <row r="31" spans="1:4" x14ac:dyDescent="0.2">
      <c r="A31" s="26" t="s">
        <v>150</v>
      </c>
      <c r="B31" s="12" t="s">
        <v>93</v>
      </c>
      <c r="C31" s="1">
        <v>13612900.054414112</v>
      </c>
      <c r="D31" s="1">
        <v>6816.6750397667065</v>
      </c>
    </row>
    <row r="32" spans="1:4" x14ac:dyDescent="0.2">
      <c r="A32" s="26" t="s">
        <v>151</v>
      </c>
      <c r="B32" s="12" t="s">
        <v>94</v>
      </c>
      <c r="C32" s="1">
        <v>22187914.731258195</v>
      </c>
      <c r="D32" s="1">
        <v>8640.153711549141</v>
      </c>
    </row>
    <row r="33" spans="1:4" x14ac:dyDescent="0.2">
      <c r="A33" s="26" t="s">
        <v>152</v>
      </c>
      <c r="B33" s="12" t="s">
        <v>50</v>
      </c>
      <c r="C33" s="1">
        <v>19817512.890446629</v>
      </c>
      <c r="D33" s="1">
        <v>5838.9843519288834</v>
      </c>
    </row>
    <row r="34" spans="1:4" x14ac:dyDescent="0.2">
      <c r="A34" s="26" t="s">
        <v>153</v>
      </c>
      <c r="B34" s="12" t="s">
        <v>64</v>
      </c>
      <c r="C34" s="1">
        <v>13651434.006264929</v>
      </c>
      <c r="D34" s="1">
        <v>7647.8621883837131</v>
      </c>
    </row>
    <row r="35" spans="1:4" x14ac:dyDescent="0.2">
      <c r="A35" s="26" t="s">
        <v>154</v>
      </c>
      <c r="B35" s="12" t="s">
        <v>95</v>
      </c>
      <c r="C35" s="1">
        <v>19758108.444937747</v>
      </c>
      <c r="D35" s="1">
        <v>5869.9074405637984</v>
      </c>
    </row>
    <row r="36" spans="1:4" x14ac:dyDescent="0.2">
      <c r="A36" s="26" t="s">
        <v>155</v>
      </c>
      <c r="B36" s="12" t="s">
        <v>96</v>
      </c>
      <c r="C36" s="1">
        <v>64476821.825056992</v>
      </c>
      <c r="D36" s="1">
        <v>8441.5844232858071</v>
      </c>
    </row>
    <row r="37" spans="1:4" x14ac:dyDescent="0.2">
      <c r="A37" s="26" t="s">
        <v>156</v>
      </c>
      <c r="B37" s="12" t="s">
        <v>97</v>
      </c>
      <c r="C37" s="1">
        <v>12627748.550154084</v>
      </c>
      <c r="D37" s="1">
        <v>4917.3475662593783</v>
      </c>
    </row>
    <row r="38" spans="1:4" x14ac:dyDescent="0.2">
      <c r="A38" s="26" t="s">
        <v>157</v>
      </c>
      <c r="B38" s="12" t="s">
        <v>98</v>
      </c>
      <c r="C38" s="1">
        <v>46285048.383982442</v>
      </c>
      <c r="D38" s="1">
        <v>7684.7166501714164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G964"/>
  <sheetViews>
    <sheetView tabSelected="1" workbookViewId="0" rightToLeft="false">
      <selection activeCell="C5" sqref="C5"/>
    </sheetView>
  </sheetViews>
  <sheetFormatPr defaultRowHeight="15"/>
  <sheetData>
    <row outlineLevel="0" r="1">
      <c r="A1" s="0" t="inlineStr">
        <is>
          <t>RC_ID</t>
        </is>
      </c>
      <c r="B1" s="0" t="inlineStr">
        <is>
          <t>INST</t>
        </is>
      </c>
      <c r="C1" s="0" t="inlineStr">
        <is>
          <t>PROGRAM_CODE</t>
        </is>
      </c>
      <c r="D1" s="0" t="inlineStr">
        <is>
          <t>PROGRAM_DESC</t>
        </is>
      </c>
      <c r="E1" s="0" t="inlineStr">
        <is>
          <t>STEP DOWN CATEGORY</t>
        </is>
      </c>
      <c r="F1" s="0" t="inlineStr">
        <is>
          <t>LEGISLATIVE REPORTING</t>
        </is>
      </c>
      <c r="G1" s="0" t="inlineStr">
        <is>
          <t>SumOfYTD_ACTUAL_AMT</t>
        </is>
      </c>
    </row>
    <row outlineLevel="0" r="2">
      <c r="A2" s="0" t="inlineStr">
        <is>
          <t>0000</t>
        </is>
      </c>
      <c r="B2" s="0" t="inlineStr">
        <is>
          <t>MinnState SO</t>
        </is>
      </c>
      <c r="C2" s="0" t="inlineStr">
        <is>
          <t>160</t>
        </is>
      </c>
      <c r="D2" s="0" t="inlineStr">
        <is>
          <t>Continuing Education/Hour Based Training</t>
        </is>
      </c>
      <c r="E2" s="0" t="inlineStr">
        <is>
          <t>Public Service</t>
        </is>
      </c>
      <c r="F2" s="0" t="inlineStr">
        <is>
          <t>Instruction</t>
        </is>
      </c>
      <c r="G2" s="0">
        <v>6229.54</v>
      </c>
    </row>
    <row outlineLevel="0" r="3">
      <c r="A3" s="0" t="inlineStr">
        <is>
          <t>0000</t>
        </is>
      </c>
      <c r="B3" s="0" t="inlineStr">
        <is>
          <t>MinnState SO</t>
        </is>
      </c>
      <c r="C3" s="0" t="inlineStr">
        <is>
          <t>220</t>
        </is>
      </c>
      <c r="D3" s="0" t="inlineStr">
        <is>
          <t>Individual or Project Research</t>
        </is>
      </c>
      <c r="E3" s="0" t="inlineStr">
        <is>
          <t>Research</t>
        </is>
      </c>
      <c r="F3" s="0" t="inlineStr">
        <is>
          <t>Research</t>
        </is>
      </c>
      <c r="G3" s="0">
        <v>236347.7</v>
      </c>
    </row>
    <row outlineLevel="0" r="4">
      <c r="A4" s="0" t="inlineStr">
        <is>
          <t>0000</t>
        </is>
      </c>
      <c r="B4" s="0" t="inlineStr">
        <is>
          <t>MinnState SO</t>
        </is>
      </c>
      <c r="C4" s="0" t="inlineStr">
        <is>
          <t>440</t>
        </is>
      </c>
      <c r="D4" s="0" t="inlineStr">
        <is>
          <t>Academic Computing Support</t>
        </is>
      </c>
      <c r="E4" s="0" t="inlineStr">
        <is>
          <t>Academic Support</t>
        </is>
      </c>
      <c r="F4" s="0" t="inlineStr">
        <is>
          <t>Academic Support</t>
        </is>
      </c>
      <c r="G4" s="0">
        <v>-673623.25</v>
      </c>
    </row>
    <row outlineLevel="0" r="5">
      <c r="A5" s="0" t="inlineStr">
        <is>
          <t>0000</t>
        </is>
      </c>
      <c r="B5" s="0" t="inlineStr">
        <is>
          <t>MinnState SO</t>
        </is>
      </c>
      <c r="C5" s="0" t="inlineStr">
        <is>
          <t>460</t>
        </is>
      </c>
      <c r="D5" s="0" t="inlineStr">
        <is>
          <t>Academic Administration</t>
        </is>
      </c>
      <c r="E5" s="0" t="inlineStr">
        <is>
          <t>Academic Support</t>
        </is>
      </c>
      <c r="F5" s="0" t="inlineStr">
        <is>
          <t>Academic Support</t>
        </is>
      </c>
      <c r="G5" s="0">
        <v>1052076.37</v>
      </c>
    </row>
    <row outlineLevel="0" r="6">
      <c r="A6" s="0" t="inlineStr">
        <is>
          <t>0000</t>
        </is>
      </c>
      <c r="B6" s="0" t="inlineStr">
        <is>
          <t>MinnState SO</t>
        </is>
      </c>
      <c r="C6" s="0" t="inlineStr">
        <is>
          <t>470</t>
        </is>
      </c>
      <c r="D6" s="0" t="inlineStr">
        <is>
          <t>Course and Curriculum Development</t>
        </is>
      </c>
      <c r="E6" s="0" t="inlineStr">
        <is>
          <t>Academic Support</t>
        </is>
      </c>
      <c r="F6" s="0" t="inlineStr">
        <is>
          <t>Academic Support</t>
        </is>
      </c>
      <c r="G6" s="0">
        <v>844694.91</v>
      </c>
    </row>
    <row outlineLevel="0" r="7">
      <c r="A7" s="0" t="inlineStr">
        <is>
          <t>0000</t>
        </is>
      </c>
      <c r="B7" s="0" t="inlineStr">
        <is>
          <t>MinnState SO</t>
        </is>
      </c>
      <c r="C7" s="0" t="inlineStr">
        <is>
          <t>480</t>
        </is>
      </c>
      <c r="D7" s="0" t="inlineStr">
        <is>
          <t>Academic Personnel Development</t>
        </is>
      </c>
      <c r="E7" s="0" t="inlineStr">
        <is>
          <t>Academic Support</t>
        </is>
      </c>
      <c r="F7" s="0" t="inlineStr">
        <is>
          <t>Academic Support</t>
        </is>
      </c>
      <c r="G7" s="0">
        <v>166195.34</v>
      </c>
    </row>
    <row outlineLevel="0" r="8">
      <c r="A8" s="0" t="inlineStr">
        <is>
          <t>0000</t>
        </is>
      </c>
      <c r="B8" s="0" t="inlineStr">
        <is>
          <t>MinnState SO</t>
        </is>
      </c>
      <c r="C8" s="0" t="inlineStr">
        <is>
          <t>530</t>
        </is>
      </c>
      <c r="D8" s="0" t="inlineStr">
        <is>
          <t>Counseling and Career Guidance</t>
        </is>
      </c>
      <c r="E8" s="0" t="inlineStr">
        <is>
          <t>Student Services</t>
        </is>
      </c>
      <c r="F8" s="0" t="inlineStr">
        <is>
          <t>Student Services</t>
        </is>
      </c>
      <c r="G8" s="0">
        <v>123913.28</v>
      </c>
    </row>
    <row outlineLevel="0" r="9">
      <c r="A9" s="0" t="inlineStr">
        <is>
          <t>0000</t>
        </is>
      </c>
      <c r="B9" s="0" t="inlineStr">
        <is>
          <t>MinnState SO</t>
        </is>
      </c>
      <c r="C9" s="0" t="inlineStr">
        <is>
          <t>550</t>
        </is>
      </c>
      <c r="D9" s="0" t="inlineStr">
        <is>
          <t>Student Support</t>
        </is>
      </c>
      <c r="E9" s="0" t="inlineStr">
        <is>
          <t>Student Services</t>
        </is>
      </c>
      <c r="F9" s="0" t="inlineStr">
        <is>
          <t>Student Services</t>
        </is>
      </c>
      <c r="G9" s="0">
        <v>37139.19</v>
      </c>
    </row>
    <row outlineLevel="0" r="10">
      <c r="A10" s="0" t="inlineStr">
        <is>
          <t>0000</t>
        </is>
      </c>
      <c r="B10" s="0" t="inlineStr">
        <is>
          <t>MinnState SO</t>
        </is>
      </c>
      <c r="C10" s="0" t="inlineStr">
        <is>
          <t>560</t>
        </is>
      </c>
      <c r="D10" s="0" t="inlineStr">
        <is>
          <t>Student Services Administration</t>
        </is>
      </c>
      <c r="E10" s="0" t="inlineStr">
        <is>
          <t>Student Services</t>
        </is>
      </c>
      <c r="F10" s="0" t="inlineStr">
        <is>
          <t>Student Services</t>
        </is>
      </c>
      <c r="G10" s="0">
        <v>876010.35</v>
      </c>
    </row>
    <row outlineLevel="0" r="11">
      <c r="A11" s="0" t="inlineStr">
        <is>
          <t>0000</t>
        </is>
      </c>
      <c r="B11" s="0" t="inlineStr">
        <is>
          <t>MinnState SO</t>
        </is>
      </c>
      <c r="C11" s="0" t="inlineStr">
        <is>
          <t>590</t>
        </is>
      </c>
      <c r="D11" s="0" t="inlineStr">
        <is>
          <t>Admissions, Records and Recruitment Mkt</t>
        </is>
      </c>
      <c r="E11" s="0" t="inlineStr">
        <is>
          <t>Student Services</t>
        </is>
      </c>
      <c r="F11" s="0" t="inlineStr">
        <is>
          <t>Student Services</t>
        </is>
      </c>
      <c r="G11" s="0">
        <v>630773.55</v>
      </c>
    </row>
    <row outlineLevel="0" r="12">
      <c r="A12" s="0" t="inlineStr">
        <is>
          <t>0000</t>
        </is>
      </c>
      <c r="B12" s="0" t="inlineStr">
        <is>
          <t>MinnState SO</t>
        </is>
      </c>
      <c r="C12" s="0" t="inlineStr">
        <is>
          <t>610</t>
        </is>
      </c>
      <c r="D12" s="0" t="inlineStr">
        <is>
          <t>Executive Management</t>
        </is>
      </c>
      <c r="E12" s="0" t="inlineStr">
        <is>
          <t>Institution Support</t>
        </is>
      </c>
      <c r="F12" s="0" t="inlineStr">
        <is>
          <t>Institution Support</t>
        </is>
      </c>
      <c r="G12" s="0">
        <v>6442976.83</v>
      </c>
    </row>
    <row outlineLevel="0" r="13">
      <c r="A13" s="0" t="inlineStr">
        <is>
          <t>0000</t>
        </is>
      </c>
      <c r="B13" s="0" t="inlineStr">
        <is>
          <t>MinnState SO</t>
        </is>
      </c>
      <c r="C13" s="0" t="inlineStr">
        <is>
          <t>620</t>
        </is>
      </c>
      <c r="D13" s="0" t="inlineStr">
        <is>
          <t>Fiscal Operations</t>
        </is>
      </c>
      <c r="E13" s="0" t="inlineStr">
        <is>
          <t>Institution Support</t>
        </is>
      </c>
      <c r="F13" s="0" t="inlineStr">
        <is>
          <t>Institution Support</t>
        </is>
      </c>
      <c r="G13" s="0">
        <v>-30823291.53</v>
      </c>
    </row>
    <row outlineLevel="0" r="14">
      <c r="A14" s="0" t="inlineStr">
        <is>
          <t>0000</t>
        </is>
      </c>
      <c r="B14" s="0" t="inlineStr">
        <is>
          <t>MinnState SO</t>
        </is>
      </c>
      <c r="C14" s="0" t="inlineStr">
        <is>
          <t>625</t>
        </is>
      </c>
      <c r="D14" s="0" t="inlineStr">
        <is>
          <t>Administrative Computing</t>
        </is>
      </c>
      <c r="E14" s="0" t="inlineStr">
        <is>
          <t>Institution Support</t>
        </is>
      </c>
      <c r="F14" s="0" t="inlineStr">
        <is>
          <t>Institution Support</t>
        </is>
      </c>
      <c r="G14" s="0">
        <v>17804235.75</v>
      </c>
    </row>
    <row outlineLevel="0" r="15">
      <c r="A15" s="0" t="inlineStr">
        <is>
          <t>0000</t>
        </is>
      </c>
      <c r="B15" s="0" t="inlineStr">
        <is>
          <t>MinnState SO</t>
        </is>
      </c>
      <c r="C15" s="0" t="inlineStr">
        <is>
          <t>630</t>
        </is>
      </c>
      <c r="D15" s="0" t="inlineStr">
        <is>
          <t>General Administrative</t>
        </is>
      </c>
      <c r="E15" s="0" t="inlineStr">
        <is>
          <t>Institution Support</t>
        </is>
      </c>
      <c r="F15" s="0" t="inlineStr">
        <is>
          <t>Institution Support</t>
        </is>
      </c>
      <c r="G15" s="0">
        <v>1654829.68</v>
      </c>
    </row>
    <row outlineLevel="0" r="16">
      <c r="A16" s="0" t="inlineStr">
        <is>
          <t>0000</t>
        </is>
      </c>
      <c r="B16" s="0" t="inlineStr">
        <is>
          <t>MinnState SO</t>
        </is>
      </c>
      <c r="C16" s="0" t="inlineStr">
        <is>
          <t>650</t>
        </is>
      </c>
      <c r="D16" s="0" t="inlineStr">
        <is>
          <t>Staff Development</t>
        </is>
      </c>
      <c r="E16" s="0" t="inlineStr">
        <is>
          <t>Institution Support</t>
        </is>
      </c>
      <c r="F16" s="0" t="inlineStr">
        <is>
          <t>Institution Support</t>
        </is>
      </c>
      <c r="G16" s="0">
        <v>197102.93</v>
      </c>
    </row>
    <row outlineLevel="0" r="17">
      <c r="A17" s="0" t="inlineStr">
        <is>
          <t>0000</t>
        </is>
      </c>
      <c r="B17" s="0" t="inlineStr">
        <is>
          <t>MinnState SO</t>
        </is>
      </c>
      <c r="C17" s="0" t="inlineStr">
        <is>
          <t>670</t>
        </is>
      </c>
      <c r="D17" s="0" t="inlineStr">
        <is>
          <t>Public Relations/Development</t>
        </is>
      </c>
      <c r="E17" s="0" t="inlineStr">
        <is>
          <t>Institution Support</t>
        </is>
      </c>
      <c r="F17" s="0" t="inlineStr">
        <is>
          <t>Institution Support</t>
        </is>
      </c>
      <c r="G17" s="0">
        <v>1665773.74</v>
      </c>
    </row>
    <row outlineLevel="0" r="18">
      <c r="A18" s="0" t="inlineStr">
        <is>
          <t>0000</t>
        </is>
      </c>
      <c r="B18" s="0" t="inlineStr">
        <is>
          <t>MinnState SO</t>
        </is>
      </c>
      <c r="C18" s="0" t="inlineStr">
        <is>
          <t>710</t>
        </is>
      </c>
      <c r="D18" s="0" t="inlineStr">
        <is>
          <t>Physical Plant Operations</t>
        </is>
      </c>
      <c r="E18" s="0" t="inlineStr">
        <is>
          <t>Phys Plant Operation</t>
        </is>
      </c>
      <c r="F18" s="0" t="inlineStr">
        <is>
          <t>Physical Plant</t>
        </is>
      </c>
      <c r="G18" s="0">
        <v>1000406.35</v>
      </c>
    </row>
    <row outlineLevel="0" r="19">
      <c r="A19" s="0" t="inlineStr">
        <is>
          <t>0000</t>
        </is>
      </c>
      <c r="B19" s="0" t="inlineStr">
        <is>
          <t>MinnState SO</t>
        </is>
      </c>
      <c r="C19" s="0" t="inlineStr">
        <is>
          <t>980</t>
        </is>
      </c>
      <c r="D19" s="0" t="inlineStr">
        <is>
          <t>Capital Construction</t>
        </is>
      </c>
      <c r="E19" s="0" t="inlineStr">
        <is>
          <t>Phys Plant Operation</t>
        </is>
      </c>
      <c r="F19" s="0" t="inlineStr">
        <is>
          <t>Physical Plant</t>
        </is>
      </c>
      <c r="G19" s="0">
        <v>-10353.88</v>
      </c>
    </row>
    <row outlineLevel="0" r="20">
      <c r="A20" s="0" t="inlineStr">
        <is>
          <t>0070</t>
        </is>
      </c>
      <c r="B20" s="0" t="inlineStr">
        <is>
          <t>Bemidji St</t>
        </is>
      </c>
      <c r="C20" s="0" t="inlineStr">
        <is>
          <t>110</t>
        </is>
      </c>
      <c r="D20" s="0" t="inlineStr">
        <is>
          <t>General Academic</t>
        </is>
      </c>
      <c r="E20" s="0" t="inlineStr">
        <is>
          <t>Instruction</t>
        </is>
      </c>
      <c r="F20" s="0" t="inlineStr">
        <is>
          <t>Instruction</t>
        </is>
      </c>
      <c r="G20" s="0">
        <v>24858237.78</v>
      </c>
    </row>
    <row outlineLevel="0" r="21">
      <c r="A21" s="0" t="inlineStr">
        <is>
          <t>0070</t>
        </is>
      </c>
      <c r="B21" s="0" t="inlineStr">
        <is>
          <t>Bemidji St</t>
        </is>
      </c>
      <c r="C21" s="0" t="inlineStr">
        <is>
          <t>160</t>
        </is>
      </c>
      <c r="D21" s="0" t="inlineStr">
        <is>
          <t>Continuing Education/Hour Based Training</t>
        </is>
      </c>
      <c r="E21" s="0" t="inlineStr">
        <is>
          <t>Public Service</t>
        </is>
      </c>
      <c r="F21" s="0" t="inlineStr">
        <is>
          <t>Instruction</t>
        </is>
      </c>
      <c r="G21" s="0">
        <v>13145.07</v>
      </c>
    </row>
    <row outlineLevel="0" r="22">
      <c r="A22" s="0" t="inlineStr">
        <is>
          <t>0070</t>
        </is>
      </c>
      <c r="B22" s="0" t="inlineStr">
        <is>
          <t>Bemidji St</t>
        </is>
      </c>
      <c r="C22" s="0" t="inlineStr">
        <is>
          <t>320</t>
        </is>
      </c>
      <c r="D22" s="0" t="inlineStr">
        <is>
          <t>Community Service</t>
        </is>
      </c>
      <c r="E22" s="0" t="inlineStr">
        <is>
          <t>Public Service</t>
        </is>
      </c>
      <c r="F22" s="0" t="inlineStr">
        <is>
          <t>Public Service</t>
        </is>
      </c>
      <c r="G22" s="0">
        <v>64296.54</v>
      </c>
    </row>
    <row outlineLevel="0" r="23">
      <c r="A23" s="0" t="inlineStr">
        <is>
          <t>0070</t>
        </is>
      </c>
      <c r="B23" s="0" t="inlineStr">
        <is>
          <t>Bemidji St</t>
        </is>
      </c>
      <c r="C23" s="0" t="inlineStr">
        <is>
          <t>410</t>
        </is>
      </c>
      <c r="D23" s="0" t="inlineStr">
        <is>
          <t>Libraries</t>
        </is>
      </c>
      <c r="E23" s="0" t="inlineStr">
        <is>
          <t>Academic Support</t>
        </is>
      </c>
      <c r="F23" s="0" t="inlineStr">
        <is>
          <t>Academic Support</t>
        </is>
      </c>
      <c r="G23" s="0">
        <v>1446645.81</v>
      </c>
    </row>
    <row outlineLevel="0" r="24">
      <c r="A24" s="0" t="inlineStr">
        <is>
          <t>0070</t>
        </is>
      </c>
      <c r="B24" s="0" t="inlineStr">
        <is>
          <t>Bemidji St</t>
        </is>
      </c>
      <c r="C24" s="0" t="inlineStr">
        <is>
          <t>420</t>
        </is>
      </c>
      <c r="D24" s="0" t="inlineStr">
        <is>
          <t>Museums, Galleries</t>
        </is>
      </c>
      <c r="E24" s="0" t="inlineStr">
        <is>
          <t>Academic Support</t>
        </is>
      </c>
      <c r="F24" s="0" t="inlineStr">
        <is>
          <t>Academic Support</t>
        </is>
      </c>
      <c r="G24" s="0">
        <v>83553.41</v>
      </c>
    </row>
    <row outlineLevel="0" r="25">
      <c r="A25" s="0" t="inlineStr">
        <is>
          <t>0070</t>
        </is>
      </c>
      <c r="B25" s="0" t="inlineStr">
        <is>
          <t>Bemidji St</t>
        </is>
      </c>
      <c r="C25" s="0" t="inlineStr">
        <is>
          <t>440</t>
        </is>
      </c>
      <c r="D25" s="0" t="inlineStr">
        <is>
          <t>Academic Computing Support</t>
        </is>
      </c>
      <c r="E25" s="0" t="inlineStr">
        <is>
          <t>Academic Support</t>
        </is>
      </c>
      <c r="F25" s="0" t="inlineStr">
        <is>
          <t>Academic Support</t>
        </is>
      </c>
      <c r="G25" s="0">
        <v>1881261.29</v>
      </c>
    </row>
    <row outlineLevel="0" r="26">
      <c r="A26" s="0" t="inlineStr">
        <is>
          <t>0070</t>
        </is>
      </c>
      <c r="B26" s="0" t="inlineStr">
        <is>
          <t>Bemidji St</t>
        </is>
      </c>
      <c r="C26" s="0" t="inlineStr">
        <is>
          <t>450</t>
        </is>
      </c>
      <c r="D26" s="0" t="inlineStr">
        <is>
          <t>Ancillary Support</t>
        </is>
      </c>
      <c r="E26" s="0" t="inlineStr">
        <is>
          <t>Academic Support</t>
        </is>
      </c>
      <c r="F26" s="0" t="inlineStr">
        <is>
          <t>Academic Support</t>
        </is>
      </c>
      <c r="G26" s="0">
        <v>152880.45</v>
      </c>
    </row>
    <row outlineLevel="0" r="27">
      <c r="A27" s="0" t="inlineStr">
        <is>
          <t>0070</t>
        </is>
      </c>
      <c r="B27" s="0" t="inlineStr">
        <is>
          <t>Bemidji St</t>
        </is>
      </c>
      <c r="C27" s="0" t="inlineStr">
        <is>
          <t>460</t>
        </is>
      </c>
      <c r="D27" s="0" t="inlineStr">
        <is>
          <t>Academic Administration</t>
        </is>
      </c>
      <c r="E27" s="0" t="inlineStr">
        <is>
          <t>Academic Support</t>
        </is>
      </c>
      <c r="F27" s="0" t="inlineStr">
        <is>
          <t>Academic Support</t>
        </is>
      </c>
      <c r="G27" s="0">
        <v>3089532.02</v>
      </c>
    </row>
    <row outlineLevel="0" r="28">
      <c r="A28" s="0" t="inlineStr">
        <is>
          <t>0070</t>
        </is>
      </c>
      <c r="B28" s="0" t="inlineStr">
        <is>
          <t>Bemidji St</t>
        </is>
      </c>
      <c r="C28" s="0" t="inlineStr">
        <is>
          <t>470</t>
        </is>
      </c>
      <c r="D28" s="0" t="inlineStr">
        <is>
          <t>Course and Curriculum Development</t>
        </is>
      </c>
      <c r="E28" s="0" t="inlineStr">
        <is>
          <t>Academic Support</t>
        </is>
      </c>
      <c r="F28" s="0" t="inlineStr">
        <is>
          <t>Academic Support</t>
        </is>
      </c>
      <c r="G28" s="0">
        <v>165726.62</v>
      </c>
    </row>
    <row outlineLevel="0" r="29">
      <c r="A29" s="0" t="inlineStr">
        <is>
          <t>0070</t>
        </is>
      </c>
      <c r="B29" s="0" t="inlineStr">
        <is>
          <t>Bemidji St</t>
        </is>
      </c>
      <c r="C29" s="0" t="inlineStr">
        <is>
          <t>480</t>
        </is>
      </c>
      <c r="D29" s="0" t="inlineStr">
        <is>
          <t>Academic Personnel Development</t>
        </is>
      </c>
      <c r="E29" s="0" t="inlineStr">
        <is>
          <t>Academic Support</t>
        </is>
      </c>
      <c r="F29" s="0" t="inlineStr">
        <is>
          <t>Academic Support</t>
        </is>
      </c>
      <c r="G29" s="0">
        <v>1753386.28</v>
      </c>
    </row>
    <row outlineLevel="0" r="30">
      <c r="A30" s="0" t="inlineStr">
        <is>
          <t>0070</t>
        </is>
      </c>
      <c r="B30" s="0" t="inlineStr">
        <is>
          <t>Bemidji St</t>
        </is>
      </c>
      <c r="C30" s="0" t="inlineStr">
        <is>
          <t>510</t>
        </is>
      </c>
      <c r="D30" s="0" t="inlineStr">
        <is>
          <t>Social and Cultural Development</t>
        </is>
      </c>
      <c r="E30" s="0" t="inlineStr">
        <is>
          <t>Student Services</t>
        </is>
      </c>
      <c r="F30" s="0" t="inlineStr">
        <is>
          <t>Student Services</t>
        </is>
      </c>
      <c r="G30" s="0">
        <v>226770.72</v>
      </c>
    </row>
    <row outlineLevel="0" r="31">
      <c r="A31" s="0" t="inlineStr">
        <is>
          <t>0070</t>
        </is>
      </c>
      <c r="B31" s="0" t="inlineStr">
        <is>
          <t>Bemidji St</t>
        </is>
      </c>
      <c r="C31" s="0" t="inlineStr">
        <is>
          <t>515</t>
        </is>
      </c>
      <c r="D31" s="0" t="inlineStr">
        <is>
          <t>Intercollegiate Athletics</t>
        </is>
      </c>
      <c r="E31" s="0" t="inlineStr">
        <is>
          <t>Other</t>
        </is>
      </c>
      <c r="F31" s="0" t="inlineStr">
        <is>
          <t>Student Services</t>
        </is>
      </c>
      <c r="G31" s="0">
        <v>5277634.75</v>
      </c>
    </row>
    <row outlineLevel="0" r="32">
      <c r="A32" s="0" t="inlineStr">
        <is>
          <t>0070</t>
        </is>
      </c>
      <c r="B32" s="0" t="inlineStr">
        <is>
          <t>Bemidji St</t>
        </is>
      </c>
      <c r="C32" s="0" t="inlineStr">
        <is>
          <t>530</t>
        </is>
      </c>
      <c r="D32" s="0" t="inlineStr">
        <is>
          <t>Counseling and Career Guidance</t>
        </is>
      </c>
      <c r="E32" s="0" t="inlineStr">
        <is>
          <t>Student Services</t>
        </is>
      </c>
      <c r="F32" s="0" t="inlineStr">
        <is>
          <t>Student Services</t>
        </is>
      </c>
      <c r="G32" s="0">
        <v>1148984.62</v>
      </c>
    </row>
    <row outlineLevel="0" r="33">
      <c r="A33" s="0" t="inlineStr">
        <is>
          <t>0070</t>
        </is>
      </c>
      <c r="B33" s="0" t="inlineStr">
        <is>
          <t>Bemidji St</t>
        </is>
      </c>
      <c r="C33" s="0" t="inlineStr">
        <is>
          <t>540</t>
        </is>
      </c>
      <c r="D33" s="0" t="inlineStr">
        <is>
          <t>Financial Aid</t>
        </is>
      </c>
      <c r="E33" s="0" t="inlineStr">
        <is>
          <t>Student Services</t>
        </is>
      </c>
      <c r="F33" s="0" t="inlineStr">
        <is>
          <t>Student Services</t>
        </is>
      </c>
      <c r="G33" s="0">
        <v>910035.1</v>
      </c>
    </row>
    <row outlineLevel="0" r="34">
      <c r="A34" s="0" t="inlineStr">
        <is>
          <t>0070</t>
        </is>
      </c>
      <c r="B34" s="0" t="inlineStr">
        <is>
          <t>Bemidji St</t>
        </is>
      </c>
      <c r="C34" s="0" t="inlineStr">
        <is>
          <t>550</t>
        </is>
      </c>
      <c r="D34" s="0" t="inlineStr">
        <is>
          <t>Student Support</t>
        </is>
      </c>
      <c r="E34" s="0" t="inlineStr">
        <is>
          <t>Student Services</t>
        </is>
      </c>
      <c r="F34" s="0" t="inlineStr">
        <is>
          <t>Student Services</t>
        </is>
      </c>
      <c r="G34" s="0">
        <v>595096.57</v>
      </c>
    </row>
    <row outlineLevel="0" r="35">
      <c r="A35" s="0" t="inlineStr">
        <is>
          <t>0070</t>
        </is>
      </c>
      <c r="B35" s="0" t="inlineStr">
        <is>
          <t>Bemidji St</t>
        </is>
      </c>
      <c r="C35" s="0" t="inlineStr">
        <is>
          <t>560</t>
        </is>
      </c>
      <c r="D35" s="0" t="inlineStr">
        <is>
          <t>Student Services Administration</t>
        </is>
      </c>
      <c r="E35" s="0" t="inlineStr">
        <is>
          <t>Student Services</t>
        </is>
      </c>
      <c r="F35" s="0" t="inlineStr">
        <is>
          <t>Student Services</t>
        </is>
      </c>
      <c r="G35" s="0">
        <v>348703.2</v>
      </c>
    </row>
    <row outlineLevel="0" r="36">
      <c r="A36" s="0" t="inlineStr">
        <is>
          <t>0070</t>
        </is>
      </c>
      <c r="B36" s="0" t="inlineStr">
        <is>
          <t>Bemidji St</t>
        </is>
      </c>
      <c r="C36" s="0" t="inlineStr">
        <is>
          <t>590</t>
        </is>
      </c>
      <c r="D36" s="0" t="inlineStr">
        <is>
          <t>Admissions, Records and Recruitment Mkt</t>
        </is>
      </c>
      <c r="E36" s="0" t="inlineStr">
        <is>
          <t>Student Services</t>
        </is>
      </c>
      <c r="F36" s="0" t="inlineStr">
        <is>
          <t>Student Services</t>
        </is>
      </c>
      <c r="G36" s="0">
        <v>2114122.01</v>
      </c>
    </row>
    <row outlineLevel="0" r="37">
      <c r="A37" s="0" t="inlineStr">
        <is>
          <t>0070</t>
        </is>
      </c>
      <c r="B37" s="0" t="inlineStr">
        <is>
          <t>Bemidji St</t>
        </is>
      </c>
      <c r="C37" s="0" t="inlineStr">
        <is>
          <t>610</t>
        </is>
      </c>
      <c r="D37" s="0" t="inlineStr">
        <is>
          <t>Executive Management</t>
        </is>
      </c>
      <c r="E37" s="0" t="inlineStr">
        <is>
          <t>Institution Support</t>
        </is>
      </c>
      <c r="F37" s="0" t="inlineStr">
        <is>
          <t>Institution Support</t>
        </is>
      </c>
      <c r="G37" s="0">
        <v>3030240.33</v>
      </c>
    </row>
    <row outlineLevel="0" r="38">
      <c r="A38" s="0" t="inlineStr">
        <is>
          <t>0070</t>
        </is>
      </c>
      <c r="B38" s="0" t="inlineStr">
        <is>
          <t>Bemidji St</t>
        </is>
      </c>
      <c r="C38" s="0" t="inlineStr">
        <is>
          <t>620</t>
        </is>
      </c>
      <c r="D38" s="0" t="inlineStr">
        <is>
          <t>Fiscal Operations</t>
        </is>
      </c>
      <c r="E38" s="0" t="inlineStr">
        <is>
          <t>Institution Support</t>
        </is>
      </c>
      <c r="F38" s="0" t="inlineStr">
        <is>
          <t>Institution Support</t>
        </is>
      </c>
      <c r="G38" s="0">
        <v>1474792.21</v>
      </c>
    </row>
    <row outlineLevel="0" r="39">
      <c r="A39" s="0" t="inlineStr">
        <is>
          <t>0070</t>
        </is>
      </c>
      <c r="B39" s="0" t="inlineStr">
        <is>
          <t>Bemidji St</t>
        </is>
      </c>
      <c r="C39" s="0" t="inlineStr">
        <is>
          <t>625</t>
        </is>
      </c>
      <c r="D39" s="0" t="inlineStr">
        <is>
          <t>Administrative Computing</t>
        </is>
      </c>
      <c r="E39" s="0" t="inlineStr">
        <is>
          <t>Institution Support</t>
        </is>
      </c>
      <c r="F39" s="0" t="inlineStr">
        <is>
          <t>Institution Support</t>
        </is>
      </c>
      <c r="G39" s="0">
        <v>1857919.74</v>
      </c>
    </row>
    <row outlineLevel="0" r="40">
      <c r="A40" s="0" t="inlineStr">
        <is>
          <t>0070</t>
        </is>
      </c>
      <c r="B40" s="0" t="inlineStr">
        <is>
          <t>Bemidji St</t>
        </is>
      </c>
      <c r="C40" s="0" t="inlineStr">
        <is>
          <t>630</t>
        </is>
      </c>
      <c r="D40" s="0" t="inlineStr">
        <is>
          <t>General Administrative</t>
        </is>
      </c>
      <c r="E40" s="0" t="inlineStr">
        <is>
          <t>Institution Support</t>
        </is>
      </c>
      <c r="F40" s="0" t="inlineStr">
        <is>
          <t>Institution Support</t>
        </is>
      </c>
      <c r="G40" s="0">
        <v>2567056.44</v>
      </c>
    </row>
    <row outlineLevel="0" r="41">
      <c r="A41" s="0" t="inlineStr">
        <is>
          <t>0070</t>
        </is>
      </c>
      <c r="B41" s="0" t="inlineStr">
        <is>
          <t>Bemidji St</t>
        </is>
      </c>
      <c r="C41" s="0" t="inlineStr">
        <is>
          <t>650</t>
        </is>
      </c>
      <c r="D41" s="0" t="inlineStr">
        <is>
          <t>Staff Development</t>
        </is>
      </c>
      <c r="E41" s="0" t="inlineStr">
        <is>
          <t>Institution Support</t>
        </is>
      </c>
      <c r="F41" s="0" t="inlineStr">
        <is>
          <t>Institution Support</t>
        </is>
      </c>
      <c r="G41" s="0">
        <v>49471.66</v>
      </c>
    </row>
    <row outlineLevel="0" r="42">
      <c r="A42" s="0" t="inlineStr">
        <is>
          <t>0070</t>
        </is>
      </c>
      <c r="B42" s="0" t="inlineStr">
        <is>
          <t>Bemidji St</t>
        </is>
      </c>
      <c r="C42" s="0" t="inlineStr">
        <is>
          <t>670</t>
        </is>
      </c>
      <c r="D42" s="0" t="inlineStr">
        <is>
          <t>Public Relations/Development</t>
        </is>
      </c>
      <c r="E42" s="0" t="inlineStr">
        <is>
          <t>Institution Support</t>
        </is>
      </c>
      <c r="F42" s="0" t="inlineStr">
        <is>
          <t>Institution Support</t>
        </is>
      </c>
      <c r="G42" s="0">
        <v>810579.36</v>
      </c>
    </row>
    <row outlineLevel="0" r="43">
      <c r="A43" s="0" t="inlineStr">
        <is>
          <t>0070</t>
        </is>
      </c>
      <c r="B43" s="0" t="inlineStr">
        <is>
          <t>Bemidji St</t>
        </is>
      </c>
      <c r="C43" s="0" t="inlineStr">
        <is>
          <t>710</t>
        </is>
      </c>
      <c r="D43" s="0" t="inlineStr">
        <is>
          <t>Physical Plant Operations</t>
        </is>
      </c>
      <c r="E43" s="0" t="inlineStr">
        <is>
          <t>Phys Plant Operation</t>
        </is>
      </c>
      <c r="F43" s="0" t="inlineStr">
        <is>
          <t>Physical Plant</t>
        </is>
      </c>
      <c r="G43" s="0">
        <v>7312364.58</v>
      </c>
    </row>
    <row outlineLevel="0" r="44">
      <c r="A44" s="0" t="inlineStr">
        <is>
          <t>0070</t>
        </is>
      </c>
      <c r="B44" s="0" t="inlineStr">
        <is>
          <t>Bemidji St</t>
        </is>
      </c>
      <c r="C44" s="0" t="inlineStr">
        <is>
          <t>800</t>
        </is>
      </c>
      <c r="D44" s="0" t="inlineStr">
        <is>
          <t>Scholarship / Financial Aid</t>
        </is>
      </c>
      <c r="E44" s="0" t="inlineStr">
        <is>
          <t>Student Services</t>
        </is>
      </c>
      <c r="F44" s="0" t="inlineStr">
        <is>
          <t>Student Services</t>
        </is>
      </c>
      <c r="G44" s="0">
        <v>1957286.31</v>
      </c>
    </row>
    <row outlineLevel="0" r="45">
      <c r="A45" s="0" t="inlineStr">
        <is>
          <t>0070</t>
        </is>
      </c>
      <c r="B45" s="0" t="inlineStr">
        <is>
          <t>Bemidji St</t>
        </is>
      </c>
      <c r="C45" s="0" t="inlineStr">
        <is>
          <t>999</t>
        </is>
      </c>
      <c r="D45" s="0" t="inlineStr">
        <is>
          <t>Revenue Only Cost Centers</t>
        </is>
      </c>
      <c r="E45" s="0" t="inlineStr">
        <is>
          <t>Institution Support</t>
        </is>
      </c>
      <c r="F45" s="0" t="inlineStr">
        <is>
          <t>Institution Support</t>
        </is>
      </c>
      <c r="G45" s="0">
        <v>262365.7</v>
      </c>
    </row>
    <row outlineLevel="0" r="46">
      <c r="A46" s="0" t="inlineStr">
        <is>
          <t>0071</t>
        </is>
      </c>
      <c r="B46" s="0" t="inlineStr">
        <is>
          <t>MSU, Mankato</t>
        </is>
      </c>
      <c r="C46" s="0" t="inlineStr">
        <is>
          <t>110</t>
        </is>
      </c>
      <c r="D46" s="0" t="inlineStr">
        <is>
          <t>General Academic</t>
        </is>
      </c>
      <c r="E46" s="0" t="inlineStr">
        <is>
          <t>Instruction</t>
        </is>
      </c>
      <c r="F46" s="0" t="inlineStr">
        <is>
          <t>Instruction</t>
        </is>
      </c>
      <c r="G46" s="0">
        <v>92115733.01</v>
      </c>
    </row>
    <row outlineLevel="0" r="47">
      <c r="A47" s="0" t="inlineStr">
        <is>
          <t>0071</t>
        </is>
      </c>
      <c r="B47" s="0" t="inlineStr">
        <is>
          <t>MSU, Mankato</t>
        </is>
      </c>
      <c r="C47" s="0" t="inlineStr">
        <is>
          <t>130</t>
        </is>
      </c>
      <c r="D47" s="0" t="inlineStr">
        <is>
          <t>Special Session</t>
        </is>
      </c>
      <c r="E47" s="0" t="inlineStr">
        <is>
          <t>Instruction</t>
        </is>
      </c>
      <c r="F47" s="0" t="inlineStr">
        <is>
          <t>Instruction</t>
        </is>
      </c>
      <c r="G47" s="0">
        <v>3884516.69</v>
      </c>
    </row>
    <row outlineLevel="0" r="48">
      <c r="A48" s="0" t="inlineStr">
        <is>
          <t>0071</t>
        </is>
      </c>
      <c r="B48" s="0" t="inlineStr">
        <is>
          <t>MSU, Mankato</t>
        </is>
      </c>
      <c r="C48" s="0" t="inlineStr">
        <is>
          <t>160</t>
        </is>
      </c>
      <c r="D48" s="0" t="inlineStr">
        <is>
          <t>Continuing Education/Hour Based Training</t>
        </is>
      </c>
      <c r="E48" s="0" t="inlineStr">
        <is>
          <t>Public Service</t>
        </is>
      </c>
      <c r="F48" s="0" t="inlineStr">
        <is>
          <t>Instruction</t>
        </is>
      </c>
      <c r="G48" s="0">
        <v>1104167.65</v>
      </c>
    </row>
    <row outlineLevel="0" r="49">
      <c r="A49" s="0" t="inlineStr">
        <is>
          <t>0071</t>
        </is>
      </c>
      <c r="B49" s="0" t="inlineStr">
        <is>
          <t>MSU, Mankato</t>
        </is>
      </c>
      <c r="C49" s="0" t="inlineStr">
        <is>
          <t>210</t>
        </is>
      </c>
      <c r="D49" s="0" t="inlineStr">
        <is>
          <t>Institutes and Research Center</t>
        </is>
      </c>
      <c r="E49" s="0" t="inlineStr">
        <is>
          <t>Research</t>
        </is>
      </c>
      <c r="F49" s="0" t="inlineStr">
        <is>
          <t>Research</t>
        </is>
      </c>
      <c r="G49" s="0">
        <v>755031.9</v>
      </c>
    </row>
    <row outlineLevel="0" r="50">
      <c r="A50" s="0" t="inlineStr">
        <is>
          <t>0071</t>
        </is>
      </c>
      <c r="B50" s="0" t="inlineStr">
        <is>
          <t>MSU, Mankato</t>
        </is>
      </c>
      <c r="C50" s="0" t="inlineStr">
        <is>
          <t>220</t>
        </is>
      </c>
      <c r="D50" s="0" t="inlineStr">
        <is>
          <t>Individual or Project Research</t>
        </is>
      </c>
      <c r="E50" s="0" t="inlineStr">
        <is>
          <t>Research</t>
        </is>
      </c>
      <c r="F50" s="0" t="inlineStr">
        <is>
          <t>Research</t>
        </is>
      </c>
      <c r="G50" s="0">
        <v>553785.48</v>
      </c>
    </row>
    <row outlineLevel="0" r="51">
      <c r="A51" s="0" t="inlineStr">
        <is>
          <t>0071</t>
        </is>
      </c>
      <c r="B51" s="0" t="inlineStr">
        <is>
          <t>MSU, Mankato</t>
        </is>
      </c>
      <c r="C51" s="0" t="inlineStr">
        <is>
          <t>320</t>
        </is>
      </c>
      <c r="D51" s="0" t="inlineStr">
        <is>
          <t>Community Service</t>
        </is>
      </c>
      <c r="E51" s="0" t="inlineStr">
        <is>
          <t>Public Service</t>
        </is>
      </c>
      <c r="F51" s="0" t="inlineStr">
        <is>
          <t>Public Service</t>
        </is>
      </c>
      <c r="G51" s="0">
        <v>1229776.03</v>
      </c>
    </row>
    <row outlineLevel="0" r="52">
      <c r="A52" s="0" t="inlineStr">
        <is>
          <t>0071</t>
        </is>
      </c>
      <c r="B52" s="0" t="inlineStr">
        <is>
          <t>MSU, Mankato</t>
        </is>
      </c>
      <c r="C52" s="0" t="inlineStr">
        <is>
          <t>410</t>
        </is>
      </c>
      <c r="D52" s="0" t="inlineStr">
        <is>
          <t>Libraries</t>
        </is>
      </c>
      <c r="E52" s="0" t="inlineStr">
        <is>
          <t>Academic Support</t>
        </is>
      </c>
      <c r="F52" s="0" t="inlineStr">
        <is>
          <t>Academic Support</t>
        </is>
      </c>
      <c r="G52" s="0">
        <v>6709777.49</v>
      </c>
    </row>
    <row outlineLevel="0" r="53">
      <c r="A53" s="0" t="inlineStr">
        <is>
          <t>0071</t>
        </is>
      </c>
      <c r="B53" s="0" t="inlineStr">
        <is>
          <t>MSU, Mankato</t>
        </is>
      </c>
      <c r="C53" s="0" t="inlineStr">
        <is>
          <t>420</t>
        </is>
      </c>
      <c r="D53" s="0" t="inlineStr">
        <is>
          <t>Museums, Galleries</t>
        </is>
      </c>
      <c r="E53" s="0" t="inlineStr">
        <is>
          <t>Academic Support</t>
        </is>
      </c>
      <c r="F53" s="0" t="inlineStr">
        <is>
          <t>Academic Support</t>
        </is>
      </c>
      <c r="G53" s="0">
        <v>1299.16</v>
      </c>
    </row>
    <row outlineLevel="0" r="54">
      <c r="A54" s="0" t="inlineStr">
        <is>
          <t>0071</t>
        </is>
      </c>
      <c r="B54" s="0" t="inlineStr">
        <is>
          <t>MSU, Mankato</t>
        </is>
      </c>
      <c r="C54" s="0" t="inlineStr">
        <is>
          <t>430</t>
        </is>
      </c>
      <c r="D54" s="0" t="inlineStr">
        <is>
          <t>Educational Media Services</t>
        </is>
      </c>
      <c r="E54" s="0" t="inlineStr">
        <is>
          <t>Academic Support</t>
        </is>
      </c>
      <c r="F54" s="0" t="inlineStr">
        <is>
          <t>Academic Support</t>
        </is>
      </c>
      <c r="G54" s="0">
        <v>19148.47</v>
      </c>
    </row>
    <row outlineLevel="0" r="55">
      <c r="A55" s="0" t="inlineStr">
        <is>
          <t>0071</t>
        </is>
      </c>
      <c r="B55" s="0" t="inlineStr">
        <is>
          <t>MSU, Mankato</t>
        </is>
      </c>
      <c r="C55" s="0" t="inlineStr">
        <is>
          <t>440</t>
        </is>
      </c>
      <c r="D55" s="0" t="inlineStr">
        <is>
          <t>Academic Computing Support</t>
        </is>
      </c>
      <c r="E55" s="0" t="inlineStr">
        <is>
          <t>Academic Support</t>
        </is>
      </c>
      <c r="F55" s="0" t="inlineStr">
        <is>
          <t>Academic Support</t>
        </is>
      </c>
      <c r="G55" s="0">
        <v>11408802.02</v>
      </c>
    </row>
    <row outlineLevel="0" r="56">
      <c r="A56" s="0" t="inlineStr">
        <is>
          <t>0071</t>
        </is>
      </c>
      <c r="B56" s="0" t="inlineStr">
        <is>
          <t>MSU, Mankato</t>
        </is>
      </c>
      <c r="C56" s="0" t="inlineStr">
        <is>
          <t>450</t>
        </is>
      </c>
      <c r="D56" s="0" t="inlineStr">
        <is>
          <t>Ancillary Support</t>
        </is>
      </c>
      <c r="E56" s="0" t="inlineStr">
        <is>
          <t>Academic Support</t>
        </is>
      </c>
      <c r="F56" s="0" t="inlineStr">
        <is>
          <t>Academic Support</t>
        </is>
      </c>
      <c r="G56" s="0">
        <v>1274039.7</v>
      </c>
    </row>
    <row outlineLevel="0" r="57">
      <c r="A57" s="0" t="inlineStr">
        <is>
          <t>0071</t>
        </is>
      </c>
      <c r="B57" s="0" t="inlineStr">
        <is>
          <t>MSU, Mankato</t>
        </is>
      </c>
      <c r="C57" s="0" t="inlineStr">
        <is>
          <t>460</t>
        </is>
      </c>
      <c r="D57" s="0" t="inlineStr">
        <is>
          <t>Academic Administration</t>
        </is>
      </c>
      <c r="E57" s="0" t="inlineStr">
        <is>
          <t>Academic Support</t>
        </is>
      </c>
      <c r="F57" s="0" t="inlineStr">
        <is>
          <t>Academic Support</t>
        </is>
      </c>
      <c r="G57" s="0">
        <v>15430885.97</v>
      </c>
    </row>
    <row outlineLevel="0" r="58">
      <c r="A58" s="0" t="inlineStr">
        <is>
          <t>0071</t>
        </is>
      </c>
      <c r="B58" s="0" t="inlineStr">
        <is>
          <t>MSU, Mankato</t>
        </is>
      </c>
      <c r="C58" s="0" t="inlineStr">
        <is>
          <t>470</t>
        </is>
      </c>
      <c r="D58" s="0" t="inlineStr">
        <is>
          <t>Course and Curriculum Development</t>
        </is>
      </c>
      <c r="E58" s="0" t="inlineStr">
        <is>
          <t>Academic Support</t>
        </is>
      </c>
      <c r="F58" s="0" t="inlineStr">
        <is>
          <t>Academic Support</t>
        </is>
      </c>
      <c r="G58" s="0">
        <v>825265.51</v>
      </c>
    </row>
    <row outlineLevel="0" r="59">
      <c r="A59" s="0" t="inlineStr">
        <is>
          <t>0071</t>
        </is>
      </c>
      <c r="B59" s="0" t="inlineStr">
        <is>
          <t>MSU, Mankato</t>
        </is>
      </c>
      <c r="C59" s="0" t="inlineStr">
        <is>
          <t>480</t>
        </is>
      </c>
      <c r="D59" s="0" t="inlineStr">
        <is>
          <t>Academic Personnel Development</t>
        </is>
      </c>
      <c r="E59" s="0" t="inlineStr">
        <is>
          <t>Academic Support</t>
        </is>
      </c>
      <c r="F59" s="0" t="inlineStr">
        <is>
          <t>Academic Support</t>
        </is>
      </c>
      <c r="G59" s="0">
        <v>4030096.69</v>
      </c>
    </row>
    <row outlineLevel="0" r="60">
      <c r="A60" s="0" t="inlineStr">
        <is>
          <t>0071</t>
        </is>
      </c>
      <c r="B60" s="0" t="inlineStr">
        <is>
          <t>MSU, Mankato</t>
        </is>
      </c>
      <c r="C60" s="0" t="inlineStr">
        <is>
          <t>510</t>
        </is>
      </c>
      <c r="D60" s="0" t="inlineStr">
        <is>
          <t>Social and Cultural Development</t>
        </is>
      </c>
      <c r="E60" s="0" t="inlineStr">
        <is>
          <t>Student Services</t>
        </is>
      </c>
      <c r="F60" s="0" t="inlineStr">
        <is>
          <t>Student Services</t>
        </is>
      </c>
      <c r="G60" s="0">
        <v>1461806.35</v>
      </c>
    </row>
    <row outlineLevel="0" r="61">
      <c r="A61" s="0" t="inlineStr">
        <is>
          <t>0071</t>
        </is>
      </c>
      <c r="B61" s="0" t="inlineStr">
        <is>
          <t>MSU, Mankato</t>
        </is>
      </c>
      <c r="C61" s="0" t="inlineStr">
        <is>
          <t>515</t>
        </is>
      </c>
      <c r="D61" s="0" t="inlineStr">
        <is>
          <t>Intercollegiate Athletics</t>
        </is>
      </c>
      <c r="E61" s="0" t="inlineStr">
        <is>
          <t>Other</t>
        </is>
      </c>
      <c r="F61" s="0" t="inlineStr">
        <is>
          <t>Student Services</t>
        </is>
      </c>
      <c r="G61" s="0">
        <v>8849959.92</v>
      </c>
    </row>
    <row outlineLevel="0" r="62">
      <c r="A62" s="0" t="inlineStr">
        <is>
          <t>0071</t>
        </is>
      </c>
      <c r="B62" s="0" t="inlineStr">
        <is>
          <t>MSU, Mankato</t>
        </is>
      </c>
      <c r="C62" s="0" t="inlineStr">
        <is>
          <t>530</t>
        </is>
      </c>
      <c r="D62" s="0" t="inlineStr">
        <is>
          <t>Counseling and Career Guidance</t>
        </is>
      </c>
      <c r="E62" s="0" t="inlineStr">
        <is>
          <t>Student Services</t>
        </is>
      </c>
      <c r="F62" s="0" t="inlineStr">
        <is>
          <t>Student Services</t>
        </is>
      </c>
      <c r="G62" s="0">
        <v>1435951.66</v>
      </c>
    </row>
    <row outlineLevel="0" r="63">
      <c r="A63" s="0" t="inlineStr">
        <is>
          <t>0071</t>
        </is>
      </c>
      <c r="B63" s="0" t="inlineStr">
        <is>
          <t>MSU, Mankato</t>
        </is>
      </c>
      <c r="C63" s="0" t="inlineStr">
        <is>
          <t>540</t>
        </is>
      </c>
      <c r="D63" s="0" t="inlineStr">
        <is>
          <t>Financial Aid</t>
        </is>
      </c>
      <c r="E63" s="0" t="inlineStr">
        <is>
          <t>Student Services</t>
        </is>
      </c>
      <c r="F63" s="0" t="inlineStr">
        <is>
          <t>Student Services</t>
        </is>
      </c>
      <c r="G63" s="0">
        <v>987413.41</v>
      </c>
    </row>
    <row outlineLevel="0" r="64">
      <c r="A64" s="0" t="inlineStr">
        <is>
          <t>0071</t>
        </is>
      </c>
      <c r="B64" s="0" t="inlineStr">
        <is>
          <t>MSU, Mankato</t>
        </is>
      </c>
      <c r="C64" s="0" t="inlineStr">
        <is>
          <t>550</t>
        </is>
      </c>
      <c r="D64" s="0" t="inlineStr">
        <is>
          <t>Student Support</t>
        </is>
      </c>
      <c r="E64" s="0" t="inlineStr">
        <is>
          <t>Student Services</t>
        </is>
      </c>
      <c r="F64" s="0" t="inlineStr">
        <is>
          <t>Student Services</t>
        </is>
      </c>
      <c r="G64" s="0">
        <v>5597600.49</v>
      </c>
    </row>
    <row outlineLevel="0" r="65">
      <c r="A65" s="0" t="inlineStr">
        <is>
          <t>0071</t>
        </is>
      </c>
      <c r="B65" s="0" t="inlineStr">
        <is>
          <t>MSU, Mankato</t>
        </is>
      </c>
      <c r="C65" s="0" t="inlineStr">
        <is>
          <t>560</t>
        </is>
      </c>
      <c r="D65" s="0" t="inlineStr">
        <is>
          <t>Student Services Administration</t>
        </is>
      </c>
      <c r="E65" s="0" t="inlineStr">
        <is>
          <t>Student Services</t>
        </is>
      </c>
      <c r="F65" s="0" t="inlineStr">
        <is>
          <t>Student Services</t>
        </is>
      </c>
      <c r="G65" s="0">
        <v>863827.21</v>
      </c>
    </row>
    <row outlineLevel="0" r="66">
      <c r="A66" s="0" t="inlineStr">
        <is>
          <t>0071</t>
        </is>
      </c>
      <c r="B66" s="0" t="inlineStr">
        <is>
          <t>MSU, Mankato</t>
        </is>
      </c>
      <c r="C66" s="0" t="inlineStr">
        <is>
          <t>590</t>
        </is>
      </c>
      <c r="D66" s="0" t="inlineStr">
        <is>
          <t>Admissions, Records and Recruitment Mkt</t>
        </is>
      </c>
      <c r="E66" s="0" t="inlineStr">
        <is>
          <t>Student Services</t>
        </is>
      </c>
      <c r="F66" s="0" t="inlineStr">
        <is>
          <t>Student Services</t>
        </is>
      </c>
      <c r="G66" s="0">
        <v>4046056.94</v>
      </c>
    </row>
    <row outlineLevel="0" r="67">
      <c r="A67" s="0" t="inlineStr">
        <is>
          <t>0071</t>
        </is>
      </c>
      <c r="B67" s="0" t="inlineStr">
        <is>
          <t>MSU, Mankato</t>
        </is>
      </c>
      <c r="C67" s="0" t="inlineStr">
        <is>
          <t>610</t>
        </is>
      </c>
      <c r="D67" s="0" t="inlineStr">
        <is>
          <t>Executive Management</t>
        </is>
      </c>
      <c r="E67" s="0" t="inlineStr">
        <is>
          <t>Institution Support</t>
        </is>
      </c>
      <c r="F67" s="0" t="inlineStr">
        <is>
          <t>Institution Support</t>
        </is>
      </c>
      <c r="G67" s="0">
        <v>5586881.49</v>
      </c>
    </row>
    <row outlineLevel="0" r="68">
      <c r="A68" s="0" t="inlineStr">
        <is>
          <t>0071</t>
        </is>
      </c>
      <c r="B68" s="0" t="inlineStr">
        <is>
          <t>MSU, Mankato</t>
        </is>
      </c>
      <c r="C68" s="0" t="inlineStr">
        <is>
          <t>620</t>
        </is>
      </c>
      <c r="D68" s="0" t="inlineStr">
        <is>
          <t>Fiscal Operations</t>
        </is>
      </c>
      <c r="E68" s="0" t="inlineStr">
        <is>
          <t>Institution Support</t>
        </is>
      </c>
      <c r="F68" s="0" t="inlineStr">
        <is>
          <t>Institution Support</t>
        </is>
      </c>
      <c r="G68" s="0">
        <v>2681565.37</v>
      </c>
    </row>
    <row outlineLevel="0" r="69">
      <c r="A69" s="0" t="inlineStr">
        <is>
          <t>0071</t>
        </is>
      </c>
      <c r="B69" s="0" t="inlineStr">
        <is>
          <t>MSU, Mankato</t>
        </is>
      </c>
      <c r="C69" s="0" t="inlineStr">
        <is>
          <t>625</t>
        </is>
      </c>
      <c r="D69" s="0" t="inlineStr">
        <is>
          <t>Administrative Computing</t>
        </is>
      </c>
      <c r="E69" s="0" t="inlineStr">
        <is>
          <t>Institution Support</t>
        </is>
      </c>
      <c r="F69" s="0" t="inlineStr">
        <is>
          <t>Institution Support</t>
        </is>
      </c>
      <c r="G69" s="0">
        <v>6484866.1</v>
      </c>
    </row>
    <row outlineLevel="0" r="70">
      <c r="A70" s="0" t="inlineStr">
        <is>
          <t>0071</t>
        </is>
      </c>
      <c r="B70" s="0" t="inlineStr">
        <is>
          <t>MSU, Mankato</t>
        </is>
      </c>
      <c r="C70" s="0" t="inlineStr">
        <is>
          <t>630</t>
        </is>
      </c>
      <c r="D70" s="0" t="inlineStr">
        <is>
          <t>General Administrative</t>
        </is>
      </c>
      <c r="E70" s="0" t="inlineStr">
        <is>
          <t>Institution Support</t>
        </is>
      </c>
      <c r="F70" s="0" t="inlineStr">
        <is>
          <t>Institution Support</t>
        </is>
      </c>
      <c r="G70" s="0">
        <v>9301516.6</v>
      </c>
    </row>
    <row outlineLevel="0" r="71">
      <c r="A71" s="0" t="inlineStr">
        <is>
          <t>0071</t>
        </is>
      </c>
      <c r="B71" s="0" t="inlineStr">
        <is>
          <t>MSU, Mankato</t>
        </is>
      </c>
      <c r="C71" s="0" t="inlineStr">
        <is>
          <t>650</t>
        </is>
      </c>
      <c r="D71" s="0" t="inlineStr">
        <is>
          <t>Staff Development</t>
        </is>
      </c>
      <c r="E71" s="0" t="inlineStr">
        <is>
          <t>Institution Support</t>
        </is>
      </c>
      <c r="F71" s="0" t="inlineStr">
        <is>
          <t>Institution Support</t>
        </is>
      </c>
      <c r="G71" s="0">
        <v>148606.04</v>
      </c>
    </row>
    <row outlineLevel="0" r="72">
      <c r="A72" s="0" t="inlineStr">
        <is>
          <t>0071</t>
        </is>
      </c>
      <c r="B72" s="0" t="inlineStr">
        <is>
          <t>MSU, Mankato</t>
        </is>
      </c>
      <c r="C72" s="0" t="inlineStr">
        <is>
          <t>670</t>
        </is>
      </c>
      <c r="D72" s="0" t="inlineStr">
        <is>
          <t>Public Relations/Development</t>
        </is>
      </c>
      <c r="E72" s="0" t="inlineStr">
        <is>
          <t>Institution Support</t>
        </is>
      </c>
      <c r="F72" s="0" t="inlineStr">
        <is>
          <t>Institution Support</t>
        </is>
      </c>
      <c r="G72" s="0">
        <v>3047378.15</v>
      </c>
    </row>
    <row outlineLevel="0" r="73">
      <c r="A73" s="0" t="inlineStr">
        <is>
          <t>0071</t>
        </is>
      </c>
      <c r="B73" s="0" t="inlineStr">
        <is>
          <t>MSU, Mankato</t>
        </is>
      </c>
      <c r="C73" s="0" t="inlineStr">
        <is>
          <t>710</t>
        </is>
      </c>
      <c r="D73" s="0" t="inlineStr">
        <is>
          <t>Physical Plant Operations</t>
        </is>
      </c>
      <c r="E73" s="0" t="inlineStr">
        <is>
          <t>Phys Plant Operation</t>
        </is>
      </c>
      <c r="F73" s="0" t="inlineStr">
        <is>
          <t>Physical Plant</t>
        </is>
      </c>
      <c r="G73" s="0">
        <v>18167759.42</v>
      </c>
    </row>
    <row outlineLevel="0" r="74">
      <c r="A74" s="0" t="inlineStr">
        <is>
          <t>0071</t>
        </is>
      </c>
      <c r="B74" s="0" t="inlineStr">
        <is>
          <t>MSU, Mankato</t>
        </is>
      </c>
      <c r="C74" s="0" t="inlineStr">
        <is>
          <t>800</t>
        </is>
      </c>
      <c r="D74" s="0" t="inlineStr">
        <is>
          <t>Scholarship / Financial Aid</t>
        </is>
      </c>
      <c r="E74" s="0" t="inlineStr">
        <is>
          <t>Student Services</t>
        </is>
      </c>
      <c r="F74" s="0" t="inlineStr">
        <is>
          <t>Student Services</t>
        </is>
      </c>
      <c r="G74" s="0">
        <v>9001909.18</v>
      </c>
    </row>
    <row outlineLevel="0" r="75">
      <c r="A75" s="0" t="inlineStr">
        <is>
          <t>0071</t>
        </is>
      </c>
      <c r="B75" s="0" t="inlineStr">
        <is>
          <t>MSU, Mankato</t>
        </is>
      </c>
      <c r="C75" s="0" t="inlineStr">
        <is>
          <t>900</t>
        </is>
      </c>
      <c r="D75" s="0" t="inlineStr">
        <is>
          <t>Auxiliary Enterprise</t>
        </is>
      </c>
      <c r="G75" s="0">
        <v>1366720.47</v>
      </c>
    </row>
    <row outlineLevel="0" r="76">
      <c r="A76" s="0" t="inlineStr">
        <is>
          <t>0071</t>
        </is>
      </c>
      <c r="B76" s="0" t="inlineStr">
        <is>
          <t>MSU, Mankato</t>
        </is>
      </c>
      <c r="C76" s="0" t="inlineStr">
        <is>
          <t>999</t>
        </is>
      </c>
      <c r="D76" s="0" t="inlineStr">
        <is>
          <t>Revenue Only Cost Centers</t>
        </is>
      </c>
      <c r="E76" s="0" t="inlineStr">
        <is>
          <t>Institution Support</t>
        </is>
      </c>
      <c r="F76" s="0" t="inlineStr">
        <is>
          <t>Institution Support</t>
        </is>
      </c>
      <c r="G76" s="0">
        <v>148133.41</v>
      </c>
    </row>
    <row outlineLevel="0" r="77">
      <c r="A77" s="0" t="inlineStr">
        <is>
          <t>0072</t>
        </is>
      </c>
      <c r="B77" s="0" t="inlineStr">
        <is>
          <t>MSU Moorhead</t>
        </is>
      </c>
      <c r="C77" s="0" t="inlineStr">
        <is>
          <t>110</t>
        </is>
      </c>
      <c r="D77" s="0" t="inlineStr">
        <is>
          <t>General Academic</t>
        </is>
      </c>
      <c r="E77" s="0" t="inlineStr">
        <is>
          <t>Instruction</t>
        </is>
      </c>
      <c r="F77" s="0" t="inlineStr">
        <is>
          <t>Instruction</t>
        </is>
      </c>
      <c r="G77" s="0">
        <v>30878853.36</v>
      </c>
    </row>
    <row outlineLevel="0" r="78">
      <c r="A78" s="0" t="inlineStr">
        <is>
          <t>0072</t>
        </is>
      </c>
      <c r="B78" s="0" t="inlineStr">
        <is>
          <t>MSU Moorhead</t>
        </is>
      </c>
      <c r="C78" s="0" t="inlineStr">
        <is>
          <t>160</t>
        </is>
      </c>
      <c r="D78" s="0" t="inlineStr">
        <is>
          <t>Continuing Education/Hour Based Training</t>
        </is>
      </c>
      <c r="E78" s="0" t="inlineStr">
        <is>
          <t>Public Service</t>
        </is>
      </c>
      <c r="F78" s="0" t="inlineStr">
        <is>
          <t>Instruction</t>
        </is>
      </c>
      <c r="G78" s="0">
        <v>275203.66</v>
      </c>
    </row>
    <row outlineLevel="0" r="79">
      <c r="A79" s="0" t="inlineStr">
        <is>
          <t>0072</t>
        </is>
      </c>
      <c r="B79" s="0" t="inlineStr">
        <is>
          <t>MSU Moorhead</t>
        </is>
      </c>
      <c r="C79" s="0" t="inlineStr">
        <is>
          <t>320</t>
        </is>
      </c>
      <c r="D79" s="0" t="inlineStr">
        <is>
          <t>Community Service</t>
        </is>
      </c>
      <c r="E79" s="0" t="inlineStr">
        <is>
          <t>Public Service</t>
        </is>
      </c>
      <c r="F79" s="0" t="inlineStr">
        <is>
          <t>Public Service</t>
        </is>
      </c>
      <c r="G79" s="0">
        <v>413461.27</v>
      </c>
    </row>
    <row outlineLevel="0" r="80">
      <c r="A80" s="0" t="inlineStr">
        <is>
          <t>0072</t>
        </is>
      </c>
      <c r="B80" s="0" t="inlineStr">
        <is>
          <t>MSU Moorhead</t>
        </is>
      </c>
      <c r="C80" s="0" t="inlineStr">
        <is>
          <t>410</t>
        </is>
      </c>
      <c r="D80" s="0" t="inlineStr">
        <is>
          <t>Libraries</t>
        </is>
      </c>
      <c r="E80" s="0" t="inlineStr">
        <is>
          <t>Academic Support</t>
        </is>
      </c>
      <c r="F80" s="0" t="inlineStr">
        <is>
          <t>Academic Support</t>
        </is>
      </c>
      <c r="G80" s="0">
        <v>2106426.47</v>
      </c>
    </row>
    <row outlineLevel="0" r="81">
      <c r="A81" s="0" t="inlineStr">
        <is>
          <t>0072</t>
        </is>
      </c>
      <c r="B81" s="0" t="inlineStr">
        <is>
          <t>MSU Moorhead</t>
        </is>
      </c>
      <c r="C81" s="0" t="inlineStr">
        <is>
          <t>440</t>
        </is>
      </c>
      <c r="D81" s="0" t="inlineStr">
        <is>
          <t>Academic Computing Support</t>
        </is>
      </c>
      <c r="E81" s="0" t="inlineStr">
        <is>
          <t>Academic Support</t>
        </is>
      </c>
      <c r="F81" s="0" t="inlineStr">
        <is>
          <t>Academic Support</t>
        </is>
      </c>
      <c r="G81" s="0">
        <v>5909882.22</v>
      </c>
    </row>
    <row outlineLevel="0" r="82">
      <c r="A82" s="0" t="inlineStr">
        <is>
          <t>0072</t>
        </is>
      </c>
      <c r="B82" s="0" t="inlineStr">
        <is>
          <t>MSU Moorhead</t>
        </is>
      </c>
      <c r="C82" s="0" t="inlineStr">
        <is>
          <t>450</t>
        </is>
      </c>
      <c r="D82" s="0" t="inlineStr">
        <is>
          <t>Ancillary Support</t>
        </is>
      </c>
      <c r="E82" s="0" t="inlineStr">
        <is>
          <t>Academic Support</t>
        </is>
      </c>
      <c r="F82" s="0" t="inlineStr">
        <is>
          <t>Academic Support</t>
        </is>
      </c>
      <c r="G82" s="0">
        <v>45801.12</v>
      </c>
    </row>
    <row outlineLevel="0" r="83">
      <c r="A83" s="0" t="inlineStr">
        <is>
          <t>0072</t>
        </is>
      </c>
      <c r="B83" s="0" t="inlineStr">
        <is>
          <t>MSU Moorhead</t>
        </is>
      </c>
      <c r="C83" s="0" t="inlineStr">
        <is>
          <t>460</t>
        </is>
      </c>
      <c r="D83" s="0" t="inlineStr">
        <is>
          <t>Academic Administration</t>
        </is>
      </c>
      <c r="E83" s="0" t="inlineStr">
        <is>
          <t>Academic Support</t>
        </is>
      </c>
      <c r="F83" s="0" t="inlineStr">
        <is>
          <t>Academic Support</t>
        </is>
      </c>
      <c r="G83" s="0">
        <v>3850112.83</v>
      </c>
    </row>
    <row outlineLevel="0" r="84">
      <c r="A84" s="0" t="inlineStr">
        <is>
          <t>0072</t>
        </is>
      </c>
      <c r="B84" s="0" t="inlineStr">
        <is>
          <t>MSU Moorhead</t>
        </is>
      </c>
      <c r="C84" s="0" t="inlineStr">
        <is>
          <t>470</t>
        </is>
      </c>
      <c r="D84" s="0" t="inlineStr">
        <is>
          <t>Course and Curriculum Development</t>
        </is>
      </c>
      <c r="E84" s="0" t="inlineStr">
        <is>
          <t>Academic Support</t>
        </is>
      </c>
      <c r="F84" s="0" t="inlineStr">
        <is>
          <t>Academic Support</t>
        </is>
      </c>
      <c r="G84" s="0">
        <v>44228.28</v>
      </c>
    </row>
    <row outlineLevel="0" r="85">
      <c r="A85" s="0" t="inlineStr">
        <is>
          <t>0072</t>
        </is>
      </c>
      <c r="B85" s="0" t="inlineStr">
        <is>
          <t>MSU Moorhead</t>
        </is>
      </c>
      <c r="C85" s="0" t="inlineStr">
        <is>
          <t>480</t>
        </is>
      </c>
      <c r="D85" s="0" t="inlineStr">
        <is>
          <t>Academic Personnel Development</t>
        </is>
      </c>
      <c r="E85" s="0" t="inlineStr">
        <is>
          <t>Academic Support</t>
        </is>
      </c>
      <c r="F85" s="0" t="inlineStr">
        <is>
          <t>Academic Support</t>
        </is>
      </c>
      <c r="G85" s="0">
        <v>1794722.81</v>
      </c>
    </row>
    <row outlineLevel="0" r="86">
      <c r="A86" s="0" t="inlineStr">
        <is>
          <t>0072</t>
        </is>
      </c>
      <c r="B86" s="0" t="inlineStr">
        <is>
          <t>MSU Moorhead</t>
        </is>
      </c>
      <c r="C86" s="0" t="inlineStr">
        <is>
          <t>510</t>
        </is>
      </c>
      <c r="D86" s="0" t="inlineStr">
        <is>
          <t>Social and Cultural Development</t>
        </is>
      </c>
      <c r="E86" s="0" t="inlineStr">
        <is>
          <t>Student Services</t>
        </is>
      </c>
      <c r="F86" s="0" t="inlineStr">
        <is>
          <t>Student Services</t>
        </is>
      </c>
      <c r="G86" s="0">
        <v>831817.96</v>
      </c>
    </row>
    <row outlineLevel="0" r="87">
      <c r="A87" s="0" t="inlineStr">
        <is>
          <t>0072</t>
        </is>
      </c>
      <c r="B87" s="0" t="inlineStr">
        <is>
          <t>MSU Moorhead</t>
        </is>
      </c>
      <c r="C87" s="0" t="inlineStr">
        <is>
          <t>515</t>
        </is>
      </c>
      <c r="D87" s="0" t="inlineStr">
        <is>
          <t>Intercollegiate Athletics</t>
        </is>
      </c>
      <c r="E87" s="0" t="inlineStr">
        <is>
          <t>Other</t>
        </is>
      </c>
      <c r="F87" s="0" t="inlineStr">
        <is>
          <t>Student Services</t>
        </is>
      </c>
      <c r="G87" s="0">
        <v>3589848.89</v>
      </c>
    </row>
    <row outlineLevel="0" r="88">
      <c r="A88" s="0" t="inlineStr">
        <is>
          <t>0072</t>
        </is>
      </c>
      <c r="B88" s="0" t="inlineStr">
        <is>
          <t>MSU Moorhead</t>
        </is>
      </c>
      <c r="C88" s="0" t="inlineStr">
        <is>
          <t>530</t>
        </is>
      </c>
      <c r="D88" s="0" t="inlineStr">
        <is>
          <t>Counseling and Career Guidance</t>
        </is>
      </c>
      <c r="E88" s="0" t="inlineStr">
        <is>
          <t>Student Services</t>
        </is>
      </c>
      <c r="F88" s="0" t="inlineStr">
        <is>
          <t>Student Services</t>
        </is>
      </c>
      <c r="G88" s="0">
        <v>249573.97</v>
      </c>
    </row>
    <row outlineLevel="0" r="89">
      <c r="A89" s="0" t="inlineStr">
        <is>
          <t>0072</t>
        </is>
      </c>
      <c r="B89" s="0" t="inlineStr">
        <is>
          <t>MSU Moorhead</t>
        </is>
      </c>
      <c r="C89" s="0" t="inlineStr">
        <is>
          <t>540</t>
        </is>
      </c>
      <c r="D89" s="0" t="inlineStr">
        <is>
          <t>Financial Aid</t>
        </is>
      </c>
      <c r="E89" s="0" t="inlineStr">
        <is>
          <t>Student Services</t>
        </is>
      </c>
      <c r="F89" s="0" t="inlineStr">
        <is>
          <t>Student Services</t>
        </is>
      </c>
      <c r="G89" s="0">
        <v>3192295.11</v>
      </c>
    </row>
    <row outlineLevel="0" r="90">
      <c r="A90" s="0" t="inlineStr">
        <is>
          <t>0072</t>
        </is>
      </c>
      <c r="B90" s="0" t="inlineStr">
        <is>
          <t>MSU Moorhead</t>
        </is>
      </c>
      <c r="C90" s="0" t="inlineStr">
        <is>
          <t>550</t>
        </is>
      </c>
      <c r="D90" s="0" t="inlineStr">
        <is>
          <t>Student Support</t>
        </is>
      </c>
      <c r="E90" s="0" t="inlineStr">
        <is>
          <t>Student Services</t>
        </is>
      </c>
      <c r="F90" s="0" t="inlineStr">
        <is>
          <t>Student Services</t>
        </is>
      </c>
      <c r="G90" s="0">
        <v>1404305.7</v>
      </c>
    </row>
    <row outlineLevel="0" r="91">
      <c r="A91" s="0" t="inlineStr">
        <is>
          <t>0072</t>
        </is>
      </c>
      <c r="B91" s="0" t="inlineStr">
        <is>
          <t>MSU Moorhead</t>
        </is>
      </c>
      <c r="C91" s="0" t="inlineStr">
        <is>
          <t>560</t>
        </is>
      </c>
      <c r="D91" s="0" t="inlineStr">
        <is>
          <t>Student Services Administration</t>
        </is>
      </c>
      <c r="E91" s="0" t="inlineStr">
        <is>
          <t>Student Services</t>
        </is>
      </c>
      <c r="F91" s="0" t="inlineStr">
        <is>
          <t>Student Services</t>
        </is>
      </c>
      <c r="G91" s="0">
        <v>198502.26</v>
      </c>
    </row>
    <row outlineLevel="0" r="92">
      <c r="A92" s="0" t="inlineStr">
        <is>
          <t>0072</t>
        </is>
      </c>
      <c r="B92" s="0" t="inlineStr">
        <is>
          <t>MSU Moorhead</t>
        </is>
      </c>
      <c r="C92" s="0" t="inlineStr">
        <is>
          <t>590</t>
        </is>
      </c>
      <c r="D92" s="0" t="inlineStr">
        <is>
          <t>Admissions, Records and Recruitment Mkt</t>
        </is>
      </c>
      <c r="E92" s="0" t="inlineStr">
        <is>
          <t>Student Services</t>
        </is>
      </c>
      <c r="F92" s="0" t="inlineStr">
        <is>
          <t>Student Services</t>
        </is>
      </c>
      <c r="G92" s="0">
        <v>2866774.88</v>
      </c>
    </row>
    <row outlineLevel="0" r="93">
      <c r="A93" s="0" t="inlineStr">
        <is>
          <t>0072</t>
        </is>
      </c>
      <c r="B93" s="0" t="inlineStr">
        <is>
          <t>MSU Moorhead</t>
        </is>
      </c>
      <c r="C93" s="0" t="inlineStr">
        <is>
          <t>610</t>
        </is>
      </c>
      <c r="D93" s="0" t="inlineStr">
        <is>
          <t>Executive Management</t>
        </is>
      </c>
      <c r="E93" s="0" t="inlineStr">
        <is>
          <t>Institution Support</t>
        </is>
      </c>
      <c r="F93" s="0" t="inlineStr">
        <is>
          <t>Institution Support</t>
        </is>
      </c>
      <c r="G93" s="0">
        <v>1055428.94</v>
      </c>
    </row>
    <row outlineLevel="0" r="94">
      <c r="A94" s="0" t="inlineStr">
        <is>
          <t>0072</t>
        </is>
      </c>
      <c r="B94" s="0" t="inlineStr">
        <is>
          <t>MSU Moorhead</t>
        </is>
      </c>
      <c r="C94" s="0" t="inlineStr">
        <is>
          <t>620</t>
        </is>
      </c>
      <c r="D94" s="0" t="inlineStr">
        <is>
          <t>Fiscal Operations</t>
        </is>
      </c>
      <c r="E94" s="0" t="inlineStr">
        <is>
          <t>Institution Support</t>
        </is>
      </c>
      <c r="F94" s="0" t="inlineStr">
        <is>
          <t>Institution Support</t>
        </is>
      </c>
      <c r="G94" s="0">
        <v>2092393.88</v>
      </c>
    </row>
    <row outlineLevel="0" r="95">
      <c r="A95" s="0" t="inlineStr">
        <is>
          <t>0072</t>
        </is>
      </c>
      <c r="B95" s="0" t="inlineStr">
        <is>
          <t>MSU Moorhead</t>
        </is>
      </c>
      <c r="C95" s="0" t="inlineStr">
        <is>
          <t>625</t>
        </is>
      </c>
      <c r="D95" s="0" t="inlineStr">
        <is>
          <t>Administrative Computing</t>
        </is>
      </c>
      <c r="E95" s="0" t="inlineStr">
        <is>
          <t>Institution Support</t>
        </is>
      </c>
      <c r="F95" s="0" t="inlineStr">
        <is>
          <t>Institution Support</t>
        </is>
      </c>
      <c r="G95" s="0">
        <v>1194667.18</v>
      </c>
    </row>
    <row outlineLevel="0" r="96">
      <c r="A96" s="0" t="inlineStr">
        <is>
          <t>0072</t>
        </is>
      </c>
      <c r="B96" s="0" t="inlineStr">
        <is>
          <t>MSU Moorhead</t>
        </is>
      </c>
      <c r="C96" s="0" t="inlineStr">
        <is>
          <t>630</t>
        </is>
      </c>
      <c r="D96" s="0" t="inlineStr">
        <is>
          <t>General Administrative</t>
        </is>
      </c>
      <c r="E96" s="0" t="inlineStr">
        <is>
          <t>Institution Support</t>
        </is>
      </c>
      <c r="F96" s="0" t="inlineStr">
        <is>
          <t>Institution Support</t>
        </is>
      </c>
      <c r="G96" s="0">
        <v>1762580.39</v>
      </c>
    </row>
    <row outlineLevel="0" r="97">
      <c r="A97" s="0" t="inlineStr">
        <is>
          <t>0072</t>
        </is>
      </c>
      <c r="B97" s="0" t="inlineStr">
        <is>
          <t>MSU Moorhead</t>
        </is>
      </c>
      <c r="C97" s="0" t="inlineStr">
        <is>
          <t>650</t>
        </is>
      </c>
      <c r="D97" s="0" t="inlineStr">
        <is>
          <t>Staff Development</t>
        </is>
      </c>
      <c r="E97" s="0" t="inlineStr">
        <is>
          <t>Institution Support</t>
        </is>
      </c>
      <c r="F97" s="0" t="inlineStr">
        <is>
          <t>Institution Support</t>
        </is>
      </c>
      <c r="G97" s="0">
        <v>33401.58</v>
      </c>
    </row>
    <row outlineLevel="0" r="98">
      <c r="A98" s="0" t="inlineStr">
        <is>
          <t>0072</t>
        </is>
      </c>
      <c r="B98" s="0" t="inlineStr">
        <is>
          <t>MSU Moorhead</t>
        </is>
      </c>
      <c r="C98" s="0" t="inlineStr">
        <is>
          <t>670</t>
        </is>
      </c>
      <c r="D98" s="0" t="inlineStr">
        <is>
          <t>Public Relations/Development</t>
        </is>
      </c>
      <c r="E98" s="0" t="inlineStr">
        <is>
          <t>Institution Support</t>
        </is>
      </c>
      <c r="F98" s="0" t="inlineStr">
        <is>
          <t>Institution Support</t>
        </is>
      </c>
      <c r="G98" s="0">
        <v>2017661.54</v>
      </c>
    </row>
    <row outlineLevel="0" r="99">
      <c r="A99" s="0" t="inlineStr">
        <is>
          <t>0072</t>
        </is>
      </c>
      <c r="B99" s="0" t="inlineStr">
        <is>
          <t>MSU Moorhead</t>
        </is>
      </c>
      <c r="C99" s="0" t="inlineStr">
        <is>
          <t>710</t>
        </is>
      </c>
      <c r="D99" s="0" t="inlineStr">
        <is>
          <t>Physical Plant Operations</t>
        </is>
      </c>
      <c r="E99" s="0" t="inlineStr">
        <is>
          <t>Phys Plant Operation</t>
        </is>
      </c>
      <c r="F99" s="0" t="inlineStr">
        <is>
          <t>Physical Plant</t>
        </is>
      </c>
      <c r="G99" s="0">
        <v>8789994.81</v>
      </c>
    </row>
    <row outlineLevel="0" r="100">
      <c r="A100" s="0" t="inlineStr">
        <is>
          <t>0072</t>
        </is>
      </c>
      <c r="B100" s="0" t="inlineStr">
        <is>
          <t>MSU Moorhead</t>
        </is>
      </c>
      <c r="C100" s="0" t="inlineStr">
        <is>
          <t>999</t>
        </is>
      </c>
      <c r="D100" s="0" t="inlineStr">
        <is>
          <t>Revenue Only Cost Centers</t>
        </is>
      </c>
      <c r="E100" s="0" t="inlineStr">
        <is>
          <t>Institution Support</t>
        </is>
      </c>
      <c r="F100" s="0" t="inlineStr">
        <is>
          <t>Institution Support</t>
        </is>
      </c>
      <c r="G100" s="0">
        <v>842059.72</v>
      </c>
    </row>
    <row outlineLevel="0" r="101">
      <c r="A101" s="0" t="inlineStr">
        <is>
          <t>0073</t>
        </is>
      </c>
      <c r="B101" s="0" t="inlineStr">
        <is>
          <t>SCSU</t>
        </is>
      </c>
      <c r="C101" s="0" t="inlineStr">
        <is>
          <t>110</t>
        </is>
      </c>
      <c r="D101" s="0" t="inlineStr">
        <is>
          <t>General Academic</t>
        </is>
      </c>
      <c r="E101" s="0" t="inlineStr">
        <is>
          <t>Instruction</t>
        </is>
      </c>
      <c r="F101" s="0" t="inlineStr">
        <is>
          <t>Instruction</t>
        </is>
      </c>
      <c r="G101" s="0">
        <v>61832094.76</v>
      </c>
    </row>
    <row outlineLevel="0" r="102">
      <c r="A102" s="0" t="inlineStr">
        <is>
          <t>0073</t>
        </is>
      </c>
      <c r="B102" s="0" t="inlineStr">
        <is>
          <t>SCSU</t>
        </is>
      </c>
      <c r="C102" s="0" t="inlineStr">
        <is>
          <t>120</t>
        </is>
      </c>
      <c r="D102" s="0" t="inlineStr">
        <is>
          <t>Occupational &amp; Vocational Instruction</t>
        </is>
      </c>
      <c r="E102" s="0" t="inlineStr">
        <is>
          <t>Instruction</t>
        </is>
      </c>
      <c r="F102" s="0" t="inlineStr">
        <is>
          <t>Instruction</t>
        </is>
      </c>
      <c r="G102" s="0">
        <v>167260.59</v>
      </c>
    </row>
    <row outlineLevel="0" r="103">
      <c r="A103" s="0" t="inlineStr">
        <is>
          <t>0073</t>
        </is>
      </c>
      <c r="B103" s="0" t="inlineStr">
        <is>
          <t>SCSU</t>
        </is>
      </c>
      <c r="C103" s="0" t="inlineStr">
        <is>
          <t>130</t>
        </is>
      </c>
      <c r="D103" s="0" t="inlineStr">
        <is>
          <t>Special Session</t>
        </is>
      </c>
      <c r="E103" s="0" t="inlineStr">
        <is>
          <t>Instruction</t>
        </is>
      </c>
      <c r="F103" s="0" t="inlineStr">
        <is>
          <t>Instruction</t>
        </is>
      </c>
      <c r="G103" s="0">
        <v>2255036.14</v>
      </c>
    </row>
    <row outlineLevel="0" r="104">
      <c r="A104" s="0" t="inlineStr">
        <is>
          <t>0073</t>
        </is>
      </c>
      <c r="B104" s="0" t="inlineStr">
        <is>
          <t>SCSU</t>
        </is>
      </c>
      <c r="C104" s="0" t="inlineStr">
        <is>
          <t>160</t>
        </is>
      </c>
      <c r="D104" s="0" t="inlineStr">
        <is>
          <t>Continuing Education/Hour Based Training</t>
        </is>
      </c>
      <c r="E104" s="0" t="inlineStr">
        <is>
          <t>Public Service</t>
        </is>
      </c>
      <c r="F104" s="0" t="inlineStr">
        <is>
          <t>Instruction</t>
        </is>
      </c>
      <c r="G104" s="0">
        <v>374647.34</v>
      </c>
    </row>
    <row outlineLevel="0" r="105">
      <c r="A105" s="0" t="inlineStr">
        <is>
          <t>0073</t>
        </is>
      </c>
      <c r="B105" s="0" t="inlineStr">
        <is>
          <t>SCSU</t>
        </is>
      </c>
      <c r="C105" s="0" t="inlineStr">
        <is>
          <t>210</t>
        </is>
      </c>
      <c r="D105" s="0" t="inlineStr">
        <is>
          <t>Institutes and Research Center</t>
        </is>
      </c>
      <c r="E105" s="0" t="inlineStr">
        <is>
          <t>Research</t>
        </is>
      </c>
      <c r="F105" s="0" t="inlineStr">
        <is>
          <t>Research</t>
        </is>
      </c>
      <c r="G105" s="0">
        <v>611302.78</v>
      </c>
    </row>
    <row outlineLevel="0" r="106">
      <c r="A106" s="0" t="inlineStr">
        <is>
          <t>0073</t>
        </is>
      </c>
      <c r="B106" s="0" t="inlineStr">
        <is>
          <t>SCSU</t>
        </is>
      </c>
      <c r="C106" s="0" t="inlineStr">
        <is>
          <t>220</t>
        </is>
      </c>
      <c r="D106" s="0" t="inlineStr">
        <is>
          <t>Individual or Project Research</t>
        </is>
      </c>
      <c r="E106" s="0" t="inlineStr">
        <is>
          <t>Research</t>
        </is>
      </c>
      <c r="F106" s="0" t="inlineStr">
        <is>
          <t>Research</t>
        </is>
      </c>
      <c r="G106" s="0">
        <v>405466.47</v>
      </c>
    </row>
    <row outlineLevel="0" r="107">
      <c r="A107" s="0" t="inlineStr">
        <is>
          <t>0073</t>
        </is>
      </c>
      <c r="B107" s="0" t="inlineStr">
        <is>
          <t>SCSU</t>
        </is>
      </c>
      <c r="C107" s="0" t="inlineStr">
        <is>
          <t>320</t>
        </is>
      </c>
      <c r="D107" s="0" t="inlineStr">
        <is>
          <t>Community Service</t>
        </is>
      </c>
      <c r="E107" s="0" t="inlineStr">
        <is>
          <t>Public Service</t>
        </is>
      </c>
      <c r="F107" s="0" t="inlineStr">
        <is>
          <t>Public Service</t>
        </is>
      </c>
      <c r="G107" s="0">
        <v>1376314.46</v>
      </c>
    </row>
    <row outlineLevel="0" r="108">
      <c r="A108" s="0" t="inlineStr">
        <is>
          <t>0073</t>
        </is>
      </c>
      <c r="B108" s="0" t="inlineStr">
        <is>
          <t>SCSU</t>
        </is>
      </c>
      <c r="C108" s="0" t="inlineStr">
        <is>
          <t>410</t>
        </is>
      </c>
      <c r="D108" s="0" t="inlineStr">
        <is>
          <t>Libraries</t>
        </is>
      </c>
      <c r="E108" s="0" t="inlineStr">
        <is>
          <t>Academic Support</t>
        </is>
      </c>
      <c r="F108" s="0" t="inlineStr">
        <is>
          <t>Academic Support</t>
        </is>
      </c>
      <c r="G108" s="0">
        <v>2619193.83</v>
      </c>
    </row>
    <row outlineLevel="0" r="109">
      <c r="A109" s="0" t="inlineStr">
        <is>
          <t>0073</t>
        </is>
      </c>
      <c r="B109" s="0" t="inlineStr">
        <is>
          <t>SCSU</t>
        </is>
      </c>
      <c r="C109" s="0" t="inlineStr">
        <is>
          <t>430</t>
        </is>
      </c>
      <c r="D109" s="0" t="inlineStr">
        <is>
          <t>Educational Media Services</t>
        </is>
      </c>
      <c r="E109" s="0" t="inlineStr">
        <is>
          <t>Academic Support</t>
        </is>
      </c>
      <c r="F109" s="0" t="inlineStr">
        <is>
          <t>Academic Support</t>
        </is>
      </c>
      <c r="G109" s="0">
        <v>708732.32</v>
      </c>
    </row>
    <row outlineLevel="0" r="110">
      <c r="A110" s="0" t="inlineStr">
        <is>
          <t>0073</t>
        </is>
      </c>
      <c r="B110" s="0" t="inlineStr">
        <is>
          <t>SCSU</t>
        </is>
      </c>
      <c r="C110" s="0" t="inlineStr">
        <is>
          <t>440</t>
        </is>
      </c>
      <c r="D110" s="0" t="inlineStr">
        <is>
          <t>Academic Computing Support</t>
        </is>
      </c>
      <c r="E110" s="0" t="inlineStr">
        <is>
          <t>Academic Support</t>
        </is>
      </c>
      <c r="F110" s="0" t="inlineStr">
        <is>
          <t>Academic Support</t>
        </is>
      </c>
      <c r="G110" s="0">
        <v>2390389.11</v>
      </c>
    </row>
    <row outlineLevel="0" r="111">
      <c r="A111" s="0" t="inlineStr">
        <is>
          <t>0073</t>
        </is>
      </c>
      <c r="B111" s="0" t="inlineStr">
        <is>
          <t>SCSU</t>
        </is>
      </c>
      <c r="C111" s="0" t="inlineStr">
        <is>
          <t>450</t>
        </is>
      </c>
      <c r="D111" s="0" t="inlineStr">
        <is>
          <t>Ancillary Support</t>
        </is>
      </c>
      <c r="E111" s="0" t="inlineStr">
        <is>
          <t>Academic Support</t>
        </is>
      </c>
      <c r="F111" s="0" t="inlineStr">
        <is>
          <t>Academic Support</t>
        </is>
      </c>
      <c r="G111" s="0">
        <v>730630.96</v>
      </c>
    </row>
    <row outlineLevel="0" r="112">
      <c r="A112" s="0" t="inlineStr">
        <is>
          <t>0073</t>
        </is>
      </c>
      <c r="B112" s="0" t="inlineStr">
        <is>
          <t>SCSU</t>
        </is>
      </c>
      <c r="C112" s="0" t="inlineStr">
        <is>
          <t>460</t>
        </is>
      </c>
      <c r="D112" s="0" t="inlineStr">
        <is>
          <t>Academic Administration</t>
        </is>
      </c>
      <c r="E112" s="0" t="inlineStr">
        <is>
          <t>Academic Support</t>
        </is>
      </c>
      <c r="F112" s="0" t="inlineStr">
        <is>
          <t>Academic Support</t>
        </is>
      </c>
      <c r="G112" s="0">
        <v>13090423.53</v>
      </c>
    </row>
    <row outlineLevel="0" r="113">
      <c r="A113" s="0" t="inlineStr">
        <is>
          <t>0073</t>
        </is>
      </c>
      <c r="B113" s="0" t="inlineStr">
        <is>
          <t>SCSU</t>
        </is>
      </c>
      <c r="C113" s="0" t="inlineStr">
        <is>
          <t>470</t>
        </is>
      </c>
      <c r="D113" s="0" t="inlineStr">
        <is>
          <t>Course and Curriculum Development</t>
        </is>
      </c>
      <c r="E113" s="0" t="inlineStr">
        <is>
          <t>Academic Support</t>
        </is>
      </c>
      <c r="F113" s="0" t="inlineStr">
        <is>
          <t>Academic Support</t>
        </is>
      </c>
      <c r="G113" s="0">
        <v>296491.84</v>
      </c>
    </row>
    <row outlineLevel="0" r="114">
      <c r="A114" s="0" t="inlineStr">
        <is>
          <t>0073</t>
        </is>
      </c>
      <c r="B114" s="0" t="inlineStr">
        <is>
          <t>SCSU</t>
        </is>
      </c>
      <c r="C114" s="0" t="inlineStr">
        <is>
          <t>480</t>
        </is>
      </c>
      <c r="D114" s="0" t="inlineStr">
        <is>
          <t>Academic Personnel Development</t>
        </is>
      </c>
      <c r="E114" s="0" t="inlineStr">
        <is>
          <t>Academic Support</t>
        </is>
      </c>
      <c r="F114" s="0" t="inlineStr">
        <is>
          <t>Academic Support</t>
        </is>
      </c>
      <c r="G114" s="0">
        <v>3111173.26</v>
      </c>
    </row>
    <row outlineLevel="0" r="115">
      <c r="A115" s="0" t="inlineStr">
        <is>
          <t>0073</t>
        </is>
      </c>
      <c r="B115" s="0" t="inlineStr">
        <is>
          <t>SCSU</t>
        </is>
      </c>
      <c r="C115" s="0" t="inlineStr">
        <is>
          <t>510</t>
        </is>
      </c>
      <c r="D115" s="0" t="inlineStr">
        <is>
          <t>Social and Cultural Development</t>
        </is>
      </c>
      <c r="E115" s="0" t="inlineStr">
        <is>
          <t>Student Services</t>
        </is>
      </c>
      <c r="F115" s="0" t="inlineStr">
        <is>
          <t>Student Services</t>
        </is>
      </c>
      <c r="G115" s="0">
        <v>692163.46</v>
      </c>
    </row>
    <row outlineLevel="0" r="116">
      <c r="A116" s="0" t="inlineStr">
        <is>
          <t>0073</t>
        </is>
      </c>
      <c r="B116" s="0" t="inlineStr">
        <is>
          <t>SCSU</t>
        </is>
      </c>
      <c r="C116" s="0" t="inlineStr">
        <is>
          <t>515</t>
        </is>
      </c>
      <c r="D116" s="0" t="inlineStr">
        <is>
          <t>Intercollegiate Athletics</t>
        </is>
      </c>
      <c r="E116" s="0" t="inlineStr">
        <is>
          <t>Other</t>
        </is>
      </c>
      <c r="F116" s="0" t="inlineStr">
        <is>
          <t>Student Services</t>
        </is>
      </c>
      <c r="G116" s="0">
        <v>6352609.13</v>
      </c>
    </row>
    <row outlineLevel="0" r="117">
      <c r="A117" s="0" t="inlineStr">
        <is>
          <t>0073</t>
        </is>
      </c>
      <c r="B117" s="0" t="inlineStr">
        <is>
          <t>SCSU</t>
        </is>
      </c>
      <c r="C117" s="0" t="inlineStr">
        <is>
          <t>530</t>
        </is>
      </c>
      <c r="D117" s="0" t="inlineStr">
        <is>
          <t>Counseling and Career Guidance</t>
        </is>
      </c>
      <c r="E117" s="0" t="inlineStr">
        <is>
          <t>Student Services</t>
        </is>
      </c>
      <c r="F117" s="0" t="inlineStr">
        <is>
          <t>Student Services</t>
        </is>
      </c>
      <c r="G117" s="0">
        <v>2028343.33</v>
      </c>
    </row>
    <row outlineLevel="0" r="118">
      <c r="A118" s="0" t="inlineStr">
        <is>
          <t>0073</t>
        </is>
      </c>
      <c r="B118" s="0" t="inlineStr">
        <is>
          <t>SCSU</t>
        </is>
      </c>
      <c r="C118" s="0" t="inlineStr">
        <is>
          <t>540</t>
        </is>
      </c>
      <c r="D118" s="0" t="inlineStr">
        <is>
          <t>Financial Aid</t>
        </is>
      </c>
      <c r="E118" s="0" t="inlineStr">
        <is>
          <t>Student Services</t>
        </is>
      </c>
      <c r="F118" s="0" t="inlineStr">
        <is>
          <t>Student Services</t>
        </is>
      </c>
      <c r="G118" s="0">
        <v>1406089.73</v>
      </c>
    </row>
    <row outlineLevel="0" r="119">
      <c r="A119" s="0" t="inlineStr">
        <is>
          <t>0073</t>
        </is>
      </c>
      <c r="B119" s="0" t="inlineStr">
        <is>
          <t>SCSU</t>
        </is>
      </c>
      <c r="C119" s="0" t="inlineStr">
        <is>
          <t>550</t>
        </is>
      </c>
      <c r="D119" s="0" t="inlineStr">
        <is>
          <t>Student Support</t>
        </is>
      </c>
      <c r="E119" s="0" t="inlineStr">
        <is>
          <t>Student Services</t>
        </is>
      </c>
      <c r="F119" s="0" t="inlineStr">
        <is>
          <t>Student Services</t>
        </is>
      </c>
      <c r="G119" s="0">
        <v>2348032.36</v>
      </c>
    </row>
    <row outlineLevel="0" r="120">
      <c r="A120" s="0" t="inlineStr">
        <is>
          <t>0073</t>
        </is>
      </c>
      <c r="B120" s="0" t="inlineStr">
        <is>
          <t>SCSU</t>
        </is>
      </c>
      <c r="C120" s="0" t="inlineStr">
        <is>
          <t>560</t>
        </is>
      </c>
      <c r="D120" s="0" t="inlineStr">
        <is>
          <t>Student Services Administration</t>
        </is>
      </c>
      <c r="E120" s="0" t="inlineStr">
        <is>
          <t>Student Services</t>
        </is>
      </c>
      <c r="F120" s="0" t="inlineStr">
        <is>
          <t>Student Services</t>
        </is>
      </c>
      <c r="G120" s="0">
        <v>112507.59</v>
      </c>
    </row>
    <row outlineLevel="0" r="121">
      <c r="A121" s="0" t="inlineStr">
        <is>
          <t>0073</t>
        </is>
      </c>
      <c r="B121" s="0" t="inlineStr">
        <is>
          <t>SCSU</t>
        </is>
      </c>
      <c r="C121" s="0" t="inlineStr">
        <is>
          <t>590</t>
        </is>
      </c>
      <c r="D121" s="0" t="inlineStr">
        <is>
          <t>Admissions, Records and Recruitment Mkt</t>
        </is>
      </c>
      <c r="E121" s="0" t="inlineStr">
        <is>
          <t>Student Services</t>
        </is>
      </c>
      <c r="F121" s="0" t="inlineStr">
        <is>
          <t>Student Services</t>
        </is>
      </c>
      <c r="G121" s="0">
        <v>3638368.61</v>
      </c>
    </row>
    <row outlineLevel="0" r="122">
      <c r="A122" s="0" t="inlineStr">
        <is>
          <t>0073</t>
        </is>
      </c>
      <c r="B122" s="0" t="inlineStr">
        <is>
          <t>SCSU</t>
        </is>
      </c>
      <c r="C122" s="0" t="inlineStr">
        <is>
          <t>610</t>
        </is>
      </c>
      <c r="D122" s="0" t="inlineStr">
        <is>
          <t>Executive Management</t>
        </is>
      </c>
      <c r="E122" s="0" t="inlineStr">
        <is>
          <t>Institution Support</t>
        </is>
      </c>
      <c r="F122" s="0" t="inlineStr">
        <is>
          <t>Institution Support</t>
        </is>
      </c>
      <c r="G122" s="0">
        <v>5598806.35</v>
      </c>
    </row>
    <row outlineLevel="0" r="123">
      <c r="A123" s="0" t="inlineStr">
        <is>
          <t>0073</t>
        </is>
      </c>
      <c r="B123" s="0" t="inlineStr">
        <is>
          <t>SCSU</t>
        </is>
      </c>
      <c r="C123" s="0" t="inlineStr">
        <is>
          <t>620</t>
        </is>
      </c>
      <c r="D123" s="0" t="inlineStr">
        <is>
          <t>Fiscal Operations</t>
        </is>
      </c>
      <c r="E123" s="0" t="inlineStr">
        <is>
          <t>Institution Support</t>
        </is>
      </c>
      <c r="F123" s="0" t="inlineStr">
        <is>
          <t>Institution Support</t>
        </is>
      </c>
      <c r="G123" s="0">
        <v>5338447.81</v>
      </c>
    </row>
    <row outlineLevel="0" r="124">
      <c r="A124" s="0" t="inlineStr">
        <is>
          <t>0073</t>
        </is>
      </c>
      <c r="B124" s="0" t="inlineStr">
        <is>
          <t>SCSU</t>
        </is>
      </c>
      <c r="C124" s="0" t="inlineStr">
        <is>
          <t>625</t>
        </is>
      </c>
      <c r="D124" s="0" t="inlineStr">
        <is>
          <t>Administrative Computing</t>
        </is>
      </c>
      <c r="E124" s="0" t="inlineStr">
        <is>
          <t>Institution Support</t>
        </is>
      </c>
      <c r="F124" s="0" t="inlineStr">
        <is>
          <t>Institution Support</t>
        </is>
      </c>
      <c r="G124" s="0">
        <v>6823091.22</v>
      </c>
    </row>
    <row outlineLevel="0" r="125">
      <c r="A125" s="0" t="inlineStr">
        <is>
          <t>0073</t>
        </is>
      </c>
      <c r="B125" s="0" t="inlineStr">
        <is>
          <t>SCSU</t>
        </is>
      </c>
      <c r="C125" s="0" t="inlineStr">
        <is>
          <t>630</t>
        </is>
      </c>
      <c r="D125" s="0" t="inlineStr">
        <is>
          <t>General Administrative</t>
        </is>
      </c>
      <c r="E125" s="0" t="inlineStr">
        <is>
          <t>Institution Support</t>
        </is>
      </c>
      <c r="F125" s="0" t="inlineStr">
        <is>
          <t>Institution Support</t>
        </is>
      </c>
      <c r="G125" s="0">
        <v>5076337.76</v>
      </c>
    </row>
    <row outlineLevel="0" r="126">
      <c r="A126" s="0" t="inlineStr">
        <is>
          <t>0073</t>
        </is>
      </c>
      <c r="B126" s="0" t="inlineStr">
        <is>
          <t>SCSU</t>
        </is>
      </c>
      <c r="C126" s="0" t="inlineStr">
        <is>
          <t>650</t>
        </is>
      </c>
      <c r="D126" s="0" t="inlineStr">
        <is>
          <t>Staff Development</t>
        </is>
      </c>
      <c r="E126" s="0" t="inlineStr">
        <is>
          <t>Institution Support</t>
        </is>
      </c>
      <c r="F126" s="0" t="inlineStr">
        <is>
          <t>Institution Support</t>
        </is>
      </c>
      <c r="G126" s="0">
        <v>135400.57</v>
      </c>
    </row>
    <row outlineLevel="0" r="127">
      <c r="A127" s="0" t="inlineStr">
        <is>
          <t>0073</t>
        </is>
      </c>
      <c r="B127" s="0" t="inlineStr">
        <is>
          <t>SCSU</t>
        </is>
      </c>
      <c r="C127" s="0" t="inlineStr">
        <is>
          <t>670</t>
        </is>
      </c>
      <c r="D127" s="0" t="inlineStr">
        <is>
          <t>Public Relations/Development</t>
        </is>
      </c>
      <c r="E127" s="0" t="inlineStr">
        <is>
          <t>Institution Support</t>
        </is>
      </c>
      <c r="F127" s="0" t="inlineStr">
        <is>
          <t>Institution Support</t>
        </is>
      </c>
      <c r="G127" s="0">
        <v>3418772.6</v>
      </c>
    </row>
    <row outlineLevel="0" r="128">
      <c r="A128" s="0" t="inlineStr">
        <is>
          <t>0073</t>
        </is>
      </c>
      <c r="B128" s="0" t="inlineStr">
        <is>
          <t>SCSU</t>
        </is>
      </c>
      <c r="C128" s="0" t="inlineStr">
        <is>
          <t>710</t>
        </is>
      </c>
      <c r="D128" s="0" t="inlineStr">
        <is>
          <t>Physical Plant Operations</t>
        </is>
      </c>
      <c r="E128" s="0" t="inlineStr">
        <is>
          <t>Phys Plant Operation</t>
        </is>
      </c>
      <c r="F128" s="0" t="inlineStr">
        <is>
          <t>Physical Plant</t>
        </is>
      </c>
      <c r="G128" s="0">
        <v>13947533.66</v>
      </c>
    </row>
    <row outlineLevel="0" r="129">
      <c r="A129" s="0" t="inlineStr">
        <is>
          <t>0073</t>
        </is>
      </c>
      <c r="B129" s="0" t="inlineStr">
        <is>
          <t>SCSU</t>
        </is>
      </c>
      <c r="C129" s="0" t="inlineStr">
        <is>
          <t>800</t>
        </is>
      </c>
      <c r="D129" s="0" t="inlineStr">
        <is>
          <t>Scholarship / Financial Aid</t>
        </is>
      </c>
      <c r="E129" s="0" t="inlineStr">
        <is>
          <t>Student Services</t>
        </is>
      </c>
      <c r="F129" s="0" t="inlineStr">
        <is>
          <t>Student Services</t>
        </is>
      </c>
      <c r="G129" s="0">
        <v>1518086.7</v>
      </c>
    </row>
    <row outlineLevel="0" r="130">
      <c r="A130" s="0" t="inlineStr">
        <is>
          <t>0073</t>
        </is>
      </c>
      <c r="B130" s="0" t="inlineStr">
        <is>
          <t>SCSU</t>
        </is>
      </c>
      <c r="C130" s="0" t="inlineStr">
        <is>
          <t>900</t>
        </is>
      </c>
      <c r="D130" s="0" t="inlineStr">
        <is>
          <t>Auxiliary Enterprise</t>
        </is>
      </c>
      <c r="G130" s="0">
        <v>58700.53</v>
      </c>
    </row>
    <row outlineLevel="0" r="131">
      <c r="A131" s="0" t="inlineStr">
        <is>
          <t>0073</t>
        </is>
      </c>
      <c r="B131" s="0" t="inlineStr">
        <is>
          <t>SCSU</t>
        </is>
      </c>
      <c r="C131" s="0" t="inlineStr">
        <is>
          <t>980</t>
        </is>
      </c>
      <c r="D131" s="0" t="inlineStr">
        <is>
          <t>Capital Construction</t>
        </is>
      </c>
      <c r="E131" s="0" t="inlineStr">
        <is>
          <t>Phys Plant Operation</t>
        </is>
      </c>
      <c r="F131" s="0" t="inlineStr">
        <is>
          <t>Physical Plant</t>
        </is>
      </c>
      <c r="G131" s="0">
        <v>186589.39</v>
      </c>
    </row>
    <row outlineLevel="0" r="132">
      <c r="A132" s="0" t="inlineStr">
        <is>
          <t>0073</t>
        </is>
      </c>
      <c r="B132" s="0" t="inlineStr">
        <is>
          <t>SCSU</t>
        </is>
      </c>
      <c r="C132" s="0" t="inlineStr">
        <is>
          <t>999</t>
        </is>
      </c>
      <c r="D132" s="0" t="inlineStr">
        <is>
          <t>Revenue Only Cost Centers</t>
        </is>
      </c>
      <c r="E132" s="0" t="inlineStr">
        <is>
          <t>Institution Support</t>
        </is>
      </c>
      <c r="F132" s="0" t="inlineStr">
        <is>
          <t>Institution Support</t>
        </is>
      </c>
      <c r="G132" s="0">
        <v>-1527968.24</v>
      </c>
    </row>
    <row outlineLevel="0" r="133">
      <c r="A133" s="0" t="inlineStr">
        <is>
          <t>0074</t>
        </is>
      </c>
      <c r="B133" s="0" t="inlineStr">
        <is>
          <t>Winona State</t>
        </is>
      </c>
      <c r="C133" s="0" t="inlineStr">
        <is>
          <t>110</t>
        </is>
      </c>
      <c r="D133" s="0" t="inlineStr">
        <is>
          <t>General Academic</t>
        </is>
      </c>
      <c r="E133" s="0" t="inlineStr">
        <is>
          <t>Instruction</t>
        </is>
      </c>
      <c r="F133" s="0" t="inlineStr">
        <is>
          <t>Instruction</t>
        </is>
      </c>
      <c r="G133" s="0">
        <v>46755247.2</v>
      </c>
    </row>
    <row outlineLevel="0" r="134">
      <c r="A134" s="0" t="inlineStr">
        <is>
          <t>0074</t>
        </is>
      </c>
      <c r="B134" s="0" t="inlineStr">
        <is>
          <t>Winona State</t>
        </is>
      </c>
      <c r="C134" s="0" t="inlineStr">
        <is>
          <t>120</t>
        </is>
      </c>
      <c r="D134" s="0" t="inlineStr">
        <is>
          <t>Occupational &amp; Vocational Instruction</t>
        </is>
      </c>
      <c r="E134" s="0" t="inlineStr">
        <is>
          <t>Instruction</t>
        </is>
      </c>
      <c r="F134" s="0" t="inlineStr">
        <is>
          <t>Instruction</t>
        </is>
      </c>
      <c r="G134" s="0">
        <v>298665.31</v>
      </c>
    </row>
    <row outlineLevel="0" r="135">
      <c r="A135" s="0" t="inlineStr">
        <is>
          <t>0074</t>
        </is>
      </c>
      <c r="B135" s="0" t="inlineStr">
        <is>
          <t>Winona State</t>
        </is>
      </c>
      <c r="C135" s="0" t="inlineStr">
        <is>
          <t>130</t>
        </is>
      </c>
      <c r="D135" s="0" t="inlineStr">
        <is>
          <t>Special Session</t>
        </is>
      </c>
      <c r="E135" s="0" t="inlineStr">
        <is>
          <t>Instruction</t>
        </is>
      </c>
      <c r="F135" s="0" t="inlineStr">
        <is>
          <t>Instruction</t>
        </is>
      </c>
      <c r="G135" s="0">
        <v>1805050.12</v>
      </c>
    </row>
    <row outlineLevel="0" r="136">
      <c r="A136" s="0" t="inlineStr">
        <is>
          <t>0074</t>
        </is>
      </c>
      <c r="B136" s="0" t="inlineStr">
        <is>
          <t>Winona State</t>
        </is>
      </c>
      <c r="C136" s="0" t="inlineStr">
        <is>
          <t>160</t>
        </is>
      </c>
      <c r="D136" s="0" t="inlineStr">
        <is>
          <t>Continuing Education/Hour Based Training</t>
        </is>
      </c>
      <c r="E136" s="0" t="inlineStr">
        <is>
          <t>Public Service</t>
        </is>
      </c>
      <c r="F136" s="0" t="inlineStr">
        <is>
          <t>Instruction</t>
        </is>
      </c>
      <c r="G136" s="0">
        <v>2439.25</v>
      </c>
    </row>
    <row outlineLevel="0" r="137">
      <c r="A137" s="0" t="inlineStr">
        <is>
          <t>0074</t>
        </is>
      </c>
      <c r="B137" s="0" t="inlineStr">
        <is>
          <t>Winona State</t>
        </is>
      </c>
      <c r="C137" s="0" t="inlineStr">
        <is>
          <t>220</t>
        </is>
      </c>
      <c r="D137" s="0" t="inlineStr">
        <is>
          <t>Individual or Project Research</t>
        </is>
      </c>
      <c r="E137" s="0" t="inlineStr">
        <is>
          <t>Research</t>
        </is>
      </c>
      <c r="F137" s="0" t="inlineStr">
        <is>
          <t>Research</t>
        </is>
      </c>
      <c r="G137" s="0">
        <v>51186.08</v>
      </c>
    </row>
    <row outlineLevel="0" r="138">
      <c r="A138" s="0" t="inlineStr">
        <is>
          <t>0074</t>
        </is>
      </c>
      <c r="B138" s="0" t="inlineStr">
        <is>
          <t>Winona State</t>
        </is>
      </c>
      <c r="C138" s="0" t="inlineStr">
        <is>
          <t>320</t>
        </is>
      </c>
      <c r="D138" s="0" t="inlineStr">
        <is>
          <t>Community Service</t>
        </is>
      </c>
      <c r="E138" s="0" t="inlineStr">
        <is>
          <t>Public Service</t>
        </is>
      </c>
      <c r="F138" s="0" t="inlineStr">
        <is>
          <t>Public Service</t>
        </is>
      </c>
      <c r="G138" s="0">
        <v>212454.57</v>
      </c>
    </row>
    <row outlineLevel="0" r="139">
      <c r="A139" s="0" t="inlineStr">
        <is>
          <t>0074</t>
        </is>
      </c>
      <c r="B139" s="0" t="inlineStr">
        <is>
          <t>Winona State</t>
        </is>
      </c>
      <c r="C139" s="0" t="inlineStr">
        <is>
          <t>410</t>
        </is>
      </c>
      <c r="D139" s="0" t="inlineStr">
        <is>
          <t>Libraries</t>
        </is>
      </c>
      <c r="E139" s="0" t="inlineStr">
        <is>
          <t>Academic Support</t>
        </is>
      </c>
      <c r="F139" s="0" t="inlineStr">
        <is>
          <t>Academic Support</t>
        </is>
      </c>
      <c r="G139" s="0">
        <v>2359310.46</v>
      </c>
    </row>
    <row outlineLevel="0" r="140">
      <c r="A140" s="0" t="inlineStr">
        <is>
          <t>0074</t>
        </is>
      </c>
      <c r="B140" s="0" t="inlineStr">
        <is>
          <t>Winona State</t>
        </is>
      </c>
      <c r="C140" s="0" t="inlineStr">
        <is>
          <t>420</t>
        </is>
      </c>
      <c r="D140" s="0" t="inlineStr">
        <is>
          <t>Museums, Galleries</t>
        </is>
      </c>
      <c r="E140" s="0" t="inlineStr">
        <is>
          <t>Academic Support</t>
        </is>
      </c>
      <c r="F140" s="0" t="inlineStr">
        <is>
          <t>Academic Support</t>
        </is>
      </c>
      <c r="G140" s="0">
        <v>53216.21</v>
      </c>
    </row>
    <row outlineLevel="0" r="141">
      <c r="A141" s="0" t="inlineStr">
        <is>
          <t>0074</t>
        </is>
      </c>
      <c r="B141" s="0" t="inlineStr">
        <is>
          <t>Winona State</t>
        </is>
      </c>
      <c r="C141" s="0" t="inlineStr">
        <is>
          <t>430</t>
        </is>
      </c>
      <c r="D141" s="0" t="inlineStr">
        <is>
          <t>Educational Media Services</t>
        </is>
      </c>
      <c r="E141" s="0" t="inlineStr">
        <is>
          <t>Academic Support</t>
        </is>
      </c>
      <c r="F141" s="0" t="inlineStr">
        <is>
          <t>Academic Support</t>
        </is>
      </c>
      <c r="G141" s="0">
        <v>1298.83</v>
      </c>
    </row>
    <row outlineLevel="0" r="142">
      <c r="A142" s="0" t="inlineStr">
        <is>
          <t>0074</t>
        </is>
      </c>
      <c r="B142" s="0" t="inlineStr">
        <is>
          <t>Winona State</t>
        </is>
      </c>
      <c r="C142" s="0" t="inlineStr">
        <is>
          <t>440</t>
        </is>
      </c>
      <c r="D142" s="0" t="inlineStr">
        <is>
          <t>Academic Computing Support</t>
        </is>
      </c>
      <c r="E142" s="0" t="inlineStr">
        <is>
          <t>Academic Support</t>
        </is>
      </c>
      <c r="F142" s="0" t="inlineStr">
        <is>
          <t>Academic Support</t>
        </is>
      </c>
      <c r="G142" s="0">
        <v>5472850.57</v>
      </c>
    </row>
    <row outlineLevel="0" r="143">
      <c r="A143" s="0" t="inlineStr">
        <is>
          <t>0074</t>
        </is>
      </c>
      <c r="B143" s="0" t="inlineStr">
        <is>
          <t>Winona State</t>
        </is>
      </c>
      <c r="C143" s="0" t="inlineStr">
        <is>
          <t>450</t>
        </is>
      </c>
      <c r="D143" s="0" t="inlineStr">
        <is>
          <t>Ancillary Support</t>
        </is>
      </c>
      <c r="E143" s="0" t="inlineStr">
        <is>
          <t>Academic Support</t>
        </is>
      </c>
      <c r="F143" s="0" t="inlineStr">
        <is>
          <t>Academic Support</t>
        </is>
      </c>
      <c r="G143" s="0">
        <v>123863.94</v>
      </c>
    </row>
    <row outlineLevel="0" r="144">
      <c r="A144" s="0" t="inlineStr">
        <is>
          <t>0074</t>
        </is>
      </c>
      <c r="B144" s="0" t="inlineStr">
        <is>
          <t>Winona State</t>
        </is>
      </c>
      <c r="C144" s="0" t="inlineStr">
        <is>
          <t>460</t>
        </is>
      </c>
      <c r="D144" s="0" t="inlineStr">
        <is>
          <t>Academic Administration</t>
        </is>
      </c>
      <c r="E144" s="0" t="inlineStr">
        <is>
          <t>Academic Support</t>
        </is>
      </c>
      <c r="F144" s="0" t="inlineStr">
        <is>
          <t>Academic Support</t>
        </is>
      </c>
      <c r="G144" s="0">
        <v>3827846.91</v>
      </c>
    </row>
    <row outlineLevel="0" r="145">
      <c r="A145" s="0" t="inlineStr">
        <is>
          <t>0074</t>
        </is>
      </c>
      <c r="B145" s="0" t="inlineStr">
        <is>
          <t>Winona State</t>
        </is>
      </c>
      <c r="C145" s="0" t="inlineStr">
        <is>
          <t>470</t>
        </is>
      </c>
      <c r="D145" s="0" t="inlineStr">
        <is>
          <t>Course and Curriculum Development</t>
        </is>
      </c>
      <c r="E145" s="0" t="inlineStr">
        <is>
          <t>Academic Support</t>
        </is>
      </c>
      <c r="F145" s="0" t="inlineStr">
        <is>
          <t>Academic Support</t>
        </is>
      </c>
      <c r="G145" s="0">
        <v>10866</v>
      </c>
    </row>
    <row outlineLevel="0" r="146">
      <c r="A146" s="0" t="inlineStr">
        <is>
          <t>0074</t>
        </is>
      </c>
      <c r="B146" s="0" t="inlineStr">
        <is>
          <t>Winona State</t>
        </is>
      </c>
      <c r="C146" s="0" t="inlineStr">
        <is>
          <t>480</t>
        </is>
      </c>
      <c r="D146" s="0" t="inlineStr">
        <is>
          <t>Academic Personnel Development</t>
        </is>
      </c>
      <c r="E146" s="0" t="inlineStr">
        <is>
          <t>Academic Support</t>
        </is>
      </c>
      <c r="F146" s="0" t="inlineStr">
        <is>
          <t>Academic Support</t>
        </is>
      </c>
      <c r="G146" s="0">
        <v>2514336.87</v>
      </c>
    </row>
    <row outlineLevel="0" r="147">
      <c r="A147" s="0" t="inlineStr">
        <is>
          <t>0074</t>
        </is>
      </c>
      <c r="B147" s="0" t="inlineStr">
        <is>
          <t>Winona State</t>
        </is>
      </c>
      <c r="C147" s="0" t="inlineStr">
        <is>
          <t>510</t>
        </is>
      </c>
      <c r="D147" s="0" t="inlineStr">
        <is>
          <t>Social and Cultural Development</t>
        </is>
      </c>
      <c r="E147" s="0" t="inlineStr">
        <is>
          <t>Student Services</t>
        </is>
      </c>
      <c r="F147" s="0" t="inlineStr">
        <is>
          <t>Student Services</t>
        </is>
      </c>
      <c r="G147" s="0">
        <v>568514</v>
      </c>
    </row>
    <row outlineLevel="0" r="148">
      <c r="A148" s="0" t="inlineStr">
        <is>
          <t>0074</t>
        </is>
      </c>
      <c r="B148" s="0" t="inlineStr">
        <is>
          <t>Winona State</t>
        </is>
      </c>
      <c r="C148" s="0" t="inlineStr">
        <is>
          <t>515</t>
        </is>
      </c>
      <c r="D148" s="0" t="inlineStr">
        <is>
          <t>Intercollegiate Athletics</t>
        </is>
      </c>
      <c r="E148" s="0" t="inlineStr">
        <is>
          <t>Other</t>
        </is>
      </c>
      <c r="F148" s="0" t="inlineStr">
        <is>
          <t>Student Services</t>
        </is>
      </c>
      <c r="G148" s="0">
        <v>3354702.34</v>
      </c>
    </row>
    <row outlineLevel="0" r="149">
      <c r="A149" s="0" t="inlineStr">
        <is>
          <t>0074</t>
        </is>
      </c>
      <c r="B149" s="0" t="inlineStr">
        <is>
          <t>Winona State</t>
        </is>
      </c>
      <c r="C149" s="0" t="inlineStr">
        <is>
          <t>530</t>
        </is>
      </c>
      <c r="D149" s="0" t="inlineStr">
        <is>
          <t>Counseling and Career Guidance</t>
        </is>
      </c>
      <c r="E149" s="0" t="inlineStr">
        <is>
          <t>Student Services</t>
        </is>
      </c>
      <c r="F149" s="0" t="inlineStr">
        <is>
          <t>Student Services</t>
        </is>
      </c>
      <c r="G149" s="0">
        <v>811352.73</v>
      </c>
    </row>
    <row outlineLevel="0" r="150">
      <c r="A150" s="0" t="inlineStr">
        <is>
          <t>0074</t>
        </is>
      </c>
      <c r="B150" s="0" t="inlineStr">
        <is>
          <t>Winona State</t>
        </is>
      </c>
      <c r="C150" s="0" t="inlineStr">
        <is>
          <t>540</t>
        </is>
      </c>
      <c r="D150" s="0" t="inlineStr">
        <is>
          <t>Financial Aid</t>
        </is>
      </c>
      <c r="E150" s="0" t="inlineStr">
        <is>
          <t>Student Services</t>
        </is>
      </c>
      <c r="F150" s="0" t="inlineStr">
        <is>
          <t>Student Services</t>
        </is>
      </c>
      <c r="G150" s="0">
        <v>624159.69</v>
      </c>
    </row>
    <row outlineLevel="0" r="151">
      <c r="A151" s="0" t="inlineStr">
        <is>
          <t>0074</t>
        </is>
      </c>
      <c r="B151" s="0" t="inlineStr">
        <is>
          <t>Winona State</t>
        </is>
      </c>
      <c r="C151" s="0" t="inlineStr">
        <is>
          <t>550</t>
        </is>
      </c>
      <c r="D151" s="0" t="inlineStr">
        <is>
          <t>Student Support</t>
        </is>
      </c>
      <c r="E151" s="0" t="inlineStr">
        <is>
          <t>Student Services</t>
        </is>
      </c>
      <c r="F151" s="0" t="inlineStr">
        <is>
          <t>Student Services</t>
        </is>
      </c>
      <c r="G151" s="0">
        <v>1236526.21</v>
      </c>
    </row>
    <row outlineLevel="0" r="152">
      <c r="A152" s="0" t="inlineStr">
        <is>
          <t>0074</t>
        </is>
      </c>
      <c r="B152" s="0" t="inlineStr">
        <is>
          <t>Winona State</t>
        </is>
      </c>
      <c r="C152" s="0" t="inlineStr">
        <is>
          <t>560</t>
        </is>
      </c>
      <c r="D152" s="0" t="inlineStr">
        <is>
          <t>Student Services Administration</t>
        </is>
      </c>
      <c r="E152" s="0" t="inlineStr">
        <is>
          <t>Student Services</t>
        </is>
      </c>
      <c r="F152" s="0" t="inlineStr">
        <is>
          <t>Student Services</t>
        </is>
      </c>
      <c r="G152" s="0">
        <v>524325.34</v>
      </c>
    </row>
    <row outlineLevel="0" r="153">
      <c r="A153" s="0" t="inlineStr">
        <is>
          <t>0074</t>
        </is>
      </c>
      <c r="B153" s="0" t="inlineStr">
        <is>
          <t>Winona State</t>
        </is>
      </c>
      <c r="C153" s="0" t="inlineStr">
        <is>
          <t>590</t>
        </is>
      </c>
      <c r="D153" s="0" t="inlineStr">
        <is>
          <t>Admissions, Records and Recruitment Mkt</t>
        </is>
      </c>
      <c r="E153" s="0" t="inlineStr">
        <is>
          <t>Student Services</t>
        </is>
      </c>
      <c r="F153" s="0" t="inlineStr">
        <is>
          <t>Student Services</t>
        </is>
      </c>
      <c r="G153" s="0">
        <v>2925457.38</v>
      </c>
    </row>
    <row outlineLevel="0" r="154">
      <c r="A154" s="0" t="inlineStr">
        <is>
          <t>0074</t>
        </is>
      </c>
      <c r="B154" s="0" t="inlineStr">
        <is>
          <t>Winona State</t>
        </is>
      </c>
      <c r="C154" s="0" t="inlineStr">
        <is>
          <t>610</t>
        </is>
      </c>
      <c r="D154" s="0" t="inlineStr">
        <is>
          <t>Executive Management</t>
        </is>
      </c>
      <c r="E154" s="0" t="inlineStr">
        <is>
          <t>Institution Support</t>
        </is>
      </c>
      <c r="F154" s="0" t="inlineStr">
        <is>
          <t>Institution Support</t>
        </is>
      </c>
      <c r="G154" s="0">
        <v>5474210.37</v>
      </c>
    </row>
    <row outlineLevel="0" r="155">
      <c r="A155" s="0" t="inlineStr">
        <is>
          <t>0074</t>
        </is>
      </c>
      <c r="B155" s="0" t="inlineStr">
        <is>
          <t>Winona State</t>
        </is>
      </c>
      <c r="C155" s="0" t="inlineStr">
        <is>
          <t>620</t>
        </is>
      </c>
      <c r="D155" s="0" t="inlineStr">
        <is>
          <t>Fiscal Operations</t>
        </is>
      </c>
      <c r="E155" s="0" t="inlineStr">
        <is>
          <t>Institution Support</t>
        </is>
      </c>
      <c r="F155" s="0" t="inlineStr">
        <is>
          <t>Institution Support</t>
        </is>
      </c>
      <c r="G155" s="0">
        <v>5328642.24</v>
      </c>
    </row>
    <row outlineLevel="0" r="156">
      <c r="A156" s="0" t="inlineStr">
        <is>
          <t>0074</t>
        </is>
      </c>
      <c r="B156" s="0" t="inlineStr">
        <is>
          <t>Winona State</t>
        </is>
      </c>
      <c r="C156" s="0" t="inlineStr">
        <is>
          <t>625</t>
        </is>
      </c>
      <c r="D156" s="0" t="inlineStr">
        <is>
          <t>Administrative Computing</t>
        </is>
      </c>
      <c r="E156" s="0" t="inlineStr">
        <is>
          <t>Institution Support</t>
        </is>
      </c>
      <c r="F156" s="0" t="inlineStr">
        <is>
          <t>Institution Support</t>
        </is>
      </c>
      <c r="G156" s="0">
        <v>3270631.39</v>
      </c>
    </row>
    <row outlineLevel="0" r="157">
      <c r="A157" s="0" t="inlineStr">
        <is>
          <t>0074</t>
        </is>
      </c>
      <c r="B157" s="0" t="inlineStr">
        <is>
          <t>Winona State</t>
        </is>
      </c>
      <c r="C157" s="0" t="inlineStr">
        <is>
          <t>630</t>
        </is>
      </c>
      <c r="D157" s="0" t="inlineStr">
        <is>
          <t>General Administrative</t>
        </is>
      </c>
      <c r="E157" s="0" t="inlineStr">
        <is>
          <t>Institution Support</t>
        </is>
      </c>
      <c r="F157" s="0" t="inlineStr">
        <is>
          <t>Institution Support</t>
        </is>
      </c>
      <c r="G157" s="0">
        <v>2293002.82</v>
      </c>
    </row>
    <row outlineLevel="0" r="158">
      <c r="A158" s="0" t="inlineStr">
        <is>
          <t>0074</t>
        </is>
      </c>
      <c r="B158" s="0" t="inlineStr">
        <is>
          <t>Winona State</t>
        </is>
      </c>
      <c r="C158" s="0" t="inlineStr">
        <is>
          <t>650</t>
        </is>
      </c>
      <c r="D158" s="0" t="inlineStr">
        <is>
          <t>Staff Development</t>
        </is>
      </c>
      <c r="E158" s="0" t="inlineStr">
        <is>
          <t>Institution Support</t>
        </is>
      </c>
      <c r="F158" s="0" t="inlineStr">
        <is>
          <t>Institution Support</t>
        </is>
      </c>
      <c r="G158" s="0">
        <v>87226.22</v>
      </c>
    </row>
    <row outlineLevel="0" r="159">
      <c r="A159" s="0" t="inlineStr">
        <is>
          <t>0074</t>
        </is>
      </c>
      <c r="B159" s="0" t="inlineStr">
        <is>
          <t>Winona State</t>
        </is>
      </c>
      <c r="C159" s="0" t="inlineStr">
        <is>
          <t>670</t>
        </is>
      </c>
      <c r="D159" s="0" t="inlineStr">
        <is>
          <t>Public Relations/Development</t>
        </is>
      </c>
      <c r="E159" s="0" t="inlineStr">
        <is>
          <t>Institution Support</t>
        </is>
      </c>
      <c r="F159" s="0" t="inlineStr">
        <is>
          <t>Institution Support</t>
        </is>
      </c>
      <c r="G159" s="0">
        <v>1539005.32</v>
      </c>
    </row>
    <row outlineLevel="0" r="160">
      <c r="A160" s="0" t="inlineStr">
        <is>
          <t>0074</t>
        </is>
      </c>
      <c r="B160" s="0" t="inlineStr">
        <is>
          <t>Winona State</t>
        </is>
      </c>
      <c r="C160" s="0" t="inlineStr">
        <is>
          <t>710</t>
        </is>
      </c>
      <c r="D160" s="0" t="inlineStr">
        <is>
          <t>Physical Plant Operations</t>
        </is>
      </c>
      <c r="E160" s="0" t="inlineStr">
        <is>
          <t>Phys Plant Operation</t>
        </is>
      </c>
      <c r="F160" s="0" t="inlineStr">
        <is>
          <t>Physical Plant</t>
        </is>
      </c>
      <c r="G160" s="0">
        <v>10174858.9</v>
      </c>
    </row>
    <row outlineLevel="0" r="161">
      <c r="A161" s="0" t="inlineStr">
        <is>
          <t>0074</t>
        </is>
      </c>
      <c r="B161" s="0" t="inlineStr">
        <is>
          <t>Winona State</t>
        </is>
      </c>
      <c r="C161" s="0" t="inlineStr">
        <is>
          <t>800</t>
        </is>
      </c>
      <c r="D161" s="0" t="inlineStr">
        <is>
          <t>Scholarship / Financial Aid</t>
        </is>
      </c>
      <c r="E161" s="0" t="inlineStr">
        <is>
          <t>Student Services</t>
        </is>
      </c>
      <c r="F161" s="0" t="inlineStr">
        <is>
          <t>Student Services</t>
        </is>
      </c>
      <c r="G161" s="0">
        <v>119465.47</v>
      </c>
    </row>
    <row outlineLevel="0" r="162">
      <c r="A162" s="0" t="inlineStr">
        <is>
          <t>0074</t>
        </is>
      </c>
      <c r="B162" s="0" t="inlineStr">
        <is>
          <t>Winona State</t>
        </is>
      </c>
      <c r="C162" s="0" t="inlineStr">
        <is>
          <t>999</t>
        </is>
      </c>
      <c r="D162" s="0" t="inlineStr">
        <is>
          <t>Revenue Only Cost Centers</t>
        </is>
      </c>
      <c r="E162" s="0" t="inlineStr">
        <is>
          <t>Institution Support</t>
        </is>
      </c>
      <c r="F162" s="0" t="inlineStr">
        <is>
          <t>Institution Support</t>
        </is>
      </c>
      <c r="G162" s="0">
        <v>374118.16</v>
      </c>
    </row>
    <row outlineLevel="0" r="163">
      <c r="A163" s="0" t="inlineStr">
        <is>
          <t>0075</t>
        </is>
      </c>
      <c r="B163" s="0" t="inlineStr">
        <is>
          <t>Southwest St</t>
        </is>
      </c>
      <c r="C163" s="0" t="inlineStr">
        <is>
          <t>110</t>
        </is>
      </c>
      <c r="D163" s="0" t="inlineStr">
        <is>
          <t>General Academic</t>
        </is>
      </c>
      <c r="E163" s="0" t="inlineStr">
        <is>
          <t>Instruction</t>
        </is>
      </c>
      <c r="F163" s="0" t="inlineStr">
        <is>
          <t>Instruction</t>
        </is>
      </c>
      <c r="G163" s="0">
        <v>16422077.14</v>
      </c>
    </row>
    <row outlineLevel="0" r="164">
      <c r="A164" s="0" t="inlineStr">
        <is>
          <t>0075</t>
        </is>
      </c>
      <c r="B164" s="0" t="inlineStr">
        <is>
          <t>Southwest St</t>
        </is>
      </c>
      <c r="C164" s="0" t="inlineStr">
        <is>
          <t>130</t>
        </is>
      </c>
      <c r="D164" s="0" t="inlineStr">
        <is>
          <t>Special Session</t>
        </is>
      </c>
      <c r="E164" s="0" t="inlineStr">
        <is>
          <t>Instruction</t>
        </is>
      </c>
      <c r="F164" s="0" t="inlineStr">
        <is>
          <t>Instruction</t>
        </is>
      </c>
      <c r="G164" s="0">
        <v>724651.34</v>
      </c>
    </row>
    <row outlineLevel="0" r="165">
      <c r="A165" s="0" t="inlineStr">
        <is>
          <t>0075</t>
        </is>
      </c>
      <c r="B165" s="0" t="inlineStr">
        <is>
          <t>Southwest St</t>
        </is>
      </c>
      <c r="C165" s="0" t="inlineStr">
        <is>
          <t>220</t>
        </is>
      </c>
      <c r="D165" s="0" t="inlineStr">
        <is>
          <t>Individual or Project Research</t>
        </is>
      </c>
      <c r="E165" s="0" t="inlineStr">
        <is>
          <t>Research</t>
        </is>
      </c>
      <c r="F165" s="0" t="inlineStr">
        <is>
          <t>Research</t>
        </is>
      </c>
      <c r="G165" s="0">
        <v>82950.66</v>
      </c>
    </row>
    <row outlineLevel="0" r="166">
      <c r="A166" s="0" t="inlineStr">
        <is>
          <t>0075</t>
        </is>
      </c>
      <c r="B166" s="0" t="inlineStr">
        <is>
          <t>Southwest St</t>
        </is>
      </c>
      <c r="C166" s="0" t="inlineStr">
        <is>
          <t>320</t>
        </is>
      </c>
      <c r="D166" s="0" t="inlineStr">
        <is>
          <t>Community Service</t>
        </is>
      </c>
      <c r="E166" s="0" t="inlineStr">
        <is>
          <t>Public Service</t>
        </is>
      </c>
      <c r="F166" s="0" t="inlineStr">
        <is>
          <t>Public Service</t>
        </is>
      </c>
      <c r="G166" s="0">
        <v>97255.4</v>
      </c>
    </row>
    <row outlineLevel="0" r="167">
      <c r="A167" s="0" t="inlineStr">
        <is>
          <t>0075</t>
        </is>
      </c>
      <c r="B167" s="0" t="inlineStr">
        <is>
          <t>Southwest St</t>
        </is>
      </c>
      <c r="C167" s="0" t="inlineStr">
        <is>
          <t>410</t>
        </is>
      </c>
      <c r="D167" s="0" t="inlineStr">
        <is>
          <t>Libraries</t>
        </is>
      </c>
      <c r="E167" s="0" t="inlineStr">
        <is>
          <t>Academic Support</t>
        </is>
      </c>
      <c r="F167" s="0" t="inlineStr">
        <is>
          <t>Academic Support</t>
        </is>
      </c>
      <c r="G167" s="0">
        <v>1082935.11</v>
      </c>
    </row>
    <row outlineLevel="0" r="168">
      <c r="A168" s="0" t="inlineStr">
        <is>
          <t>0075</t>
        </is>
      </c>
      <c r="B168" s="0" t="inlineStr">
        <is>
          <t>Southwest St</t>
        </is>
      </c>
      <c r="C168" s="0" t="inlineStr">
        <is>
          <t>430</t>
        </is>
      </c>
      <c r="D168" s="0" t="inlineStr">
        <is>
          <t>Educational Media Services</t>
        </is>
      </c>
      <c r="E168" s="0" t="inlineStr">
        <is>
          <t>Academic Support</t>
        </is>
      </c>
      <c r="F168" s="0" t="inlineStr">
        <is>
          <t>Academic Support</t>
        </is>
      </c>
      <c r="G168" s="0">
        <v>725773.07</v>
      </c>
    </row>
    <row outlineLevel="0" r="169">
      <c r="A169" s="0" t="inlineStr">
        <is>
          <t>0075</t>
        </is>
      </c>
      <c r="B169" s="0" t="inlineStr">
        <is>
          <t>Southwest St</t>
        </is>
      </c>
      <c r="C169" s="0" t="inlineStr">
        <is>
          <t>440</t>
        </is>
      </c>
      <c r="D169" s="0" t="inlineStr">
        <is>
          <t>Academic Computing Support</t>
        </is>
      </c>
      <c r="E169" s="0" t="inlineStr">
        <is>
          <t>Academic Support</t>
        </is>
      </c>
      <c r="F169" s="0" t="inlineStr">
        <is>
          <t>Academic Support</t>
        </is>
      </c>
      <c r="G169" s="0">
        <v>1319162.63</v>
      </c>
    </row>
    <row outlineLevel="0" r="170">
      <c r="A170" s="0" t="inlineStr">
        <is>
          <t>0075</t>
        </is>
      </c>
      <c r="B170" s="0" t="inlineStr">
        <is>
          <t>Southwest St</t>
        </is>
      </c>
      <c r="C170" s="0" t="inlineStr">
        <is>
          <t>450</t>
        </is>
      </c>
      <c r="D170" s="0" t="inlineStr">
        <is>
          <t>Ancillary Support</t>
        </is>
      </c>
      <c r="E170" s="0" t="inlineStr">
        <is>
          <t>Academic Support</t>
        </is>
      </c>
      <c r="F170" s="0" t="inlineStr">
        <is>
          <t>Academic Support</t>
        </is>
      </c>
      <c r="G170" s="0">
        <v>270922.07</v>
      </c>
    </row>
    <row outlineLevel="0" r="171">
      <c r="A171" s="0" t="inlineStr">
        <is>
          <t>0075</t>
        </is>
      </c>
      <c r="B171" s="0" t="inlineStr">
        <is>
          <t>Southwest St</t>
        </is>
      </c>
      <c r="C171" s="0" t="inlineStr">
        <is>
          <t>460</t>
        </is>
      </c>
      <c r="D171" s="0" t="inlineStr">
        <is>
          <t>Academic Administration</t>
        </is>
      </c>
      <c r="E171" s="0" t="inlineStr">
        <is>
          <t>Academic Support</t>
        </is>
      </c>
      <c r="F171" s="0" t="inlineStr">
        <is>
          <t>Academic Support</t>
        </is>
      </c>
      <c r="G171" s="0">
        <v>814232.94</v>
      </c>
    </row>
    <row outlineLevel="0" r="172">
      <c r="A172" s="0" t="inlineStr">
        <is>
          <t>0075</t>
        </is>
      </c>
      <c r="B172" s="0" t="inlineStr">
        <is>
          <t>Southwest St</t>
        </is>
      </c>
      <c r="C172" s="0" t="inlineStr">
        <is>
          <t>470</t>
        </is>
      </c>
      <c r="D172" s="0" t="inlineStr">
        <is>
          <t>Course and Curriculum Development</t>
        </is>
      </c>
      <c r="E172" s="0" t="inlineStr">
        <is>
          <t>Academic Support</t>
        </is>
      </c>
      <c r="F172" s="0" t="inlineStr">
        <is>
          <t>Academic Support</t>
        </is>
      </c>
      <c r="G172" s="0">
        <v>78524.19</v>
      </c>
    </row>
    <row outlineLevel="0" r="173">
      <c r="A173" s="0" t="inlineStr">
        <is>
          <t>0075</t>
        </is>
      </c>
      <c r="B173" s="0" t="inlineStr">
        <is>
          <t>Southwest St</t>
        </is>
      </c>
      <c r="C173" s="0" t="inlineStr">
        <is>
          <t>480</t>
        </is>
      </c>
      <c r="D173" s="0" t="inlineStr">
        <is>
          <t>Academic Personnel Development</t>
        </is>
      </c>
      <c r="E173" s="0" t="inlineStr">
        <is>
          <t>Academic Support</t>
        </is>
      </c>
      <c r="F173" s="0" t="inlineStr">
        <is>
          <t>Academic Support</t>
        </is>
      </c>
      <c r="G173" s="0">
        <v>1161805.63</v>
      </c>
    </row>
    <row outlineLevel="0" r="174">
      <c r="A174" s="0" t="inlineStr">
        <is>
          <t>0075</t>
        </is>
      </c>
      <c r="B174" s="0" t="inlineStr">
        <is>
          <t>Southwest St</t>
        </is>
      </c>
      <c r="C174" s="0" t="inlineStr">
        <is>
          <t>510</t>
        </is>
      </c>
      <c r="D174" s="0" t="inlineStr">
        <is>
          <t>Social and Cultural Development</t>
        </is>
      </c>
      <c r="E174" s="0" t="inlineStr">
        <is>
          <t>Student Services</t>
        </is>
      </c>
      <c r="F174" s="0" t="inlineStr">
        <is>
          <t>Student Services</t>
        </is>
      </c>
      <c r="G174" s="0">
        <v>604967.53</v>
      </c>
    </row>
    <row outlineLevel="0" r="175">
      <c r="A175" s="0" t="inlineStr">
        <is>
          <t>0076</t>
        </is>
      </c>
      <c r="B175" s="0" t="inlineStr">
        <is>
          <t>Metro State</t>
        </is>
      </c>
      <c r="C175" s="0" t="inlineStr">
        <is>
          <t>440</t>
        </is>
      </c>
      <c r="D175" s="0" t="inlineStr">
        <is>
          <t>Academic Computing Support</t>
        </is>
      </c>
      <c r="E175" s="0" t="inlineStr">
        <is>
          <t>Academic Support</t>
        </is>
      </c>
      <c r="F175" s="0" t="inlineStr">
        <is>
          <t>Academic Support</t>
        </is>
      </c>
      <c r="G175" s="0">
        <v>1679255.51</v>
      </c>
    </row>
    <row outlineLevel="0" r="176">
      <c r="A176" s="0" t="inlineStr">
        <is>
          <t>0076</t>
        </is>
      </c>
      <c r="B176" s="0" t="inlineStr">
        <is>
          <t>Metro State</t>
        </is>
      </c>
      <c r="C176" s="0" t="inlineStr">
        <is>
          <t>460</t>
        </is>
      </c>
      <c r="D176" s="0" t="inlineStr">
        <is>
          <t>Academic Administration</t>
        </is>
      </c>
      <c r="E176" s="0" t="inlineStr">
        <is>
          <t>Academic Support</t>
        </is>
      </c>
      <c r="F176" s="0" t="inlineStr">
        <is>
          <t>Academic Support</t>
        </is>
      </c>
      <c r="G176" s="0">
        <v>14026406.37</v>
      </c>
    </row>
    <row outlineLevel="0" r="177">
      <c r="A177" s="0" t="inlineStr">
        <is>
          <t>0076</t>
        </is>
      </c>
      <c r="B177" s="0" t="inlineStr">
        <is>
          <t>Metro State</t>
        </is>
      </c>
      <c r="C177" s="0" t="inlineStr">
        <is>
          <t>470</t>
        </is>
      </c>
      <c r="D177" s="0" t="inlineStr">
        <is>
          <t>Course and Curriculum Development</t>
        </is>
      </c>
      <c r="E177" s="0" t="inlineStr">
        <is>
          <t>Academic Support</t>
        </is>
      </c>
      <c r="F177" s="0" t="inlineStr">
        <is>
          <t>Academic Support</t>
        </is>
      </c>
      <c r="G177" s="0">
        <v>2023900.61</v>
      </c>
    </row>
    <row outlineLevel="0" r="178">
      <c r="A178" s="0" t="inlineStr">
        <is>
          <t>0076</t>
        </is>
      </c>
      <c r="B178" s="0" t="inlineStr">
        <is>
          <t>Metro State</t>
        </is>
      </c>
      <c r="C178" s="0" t="inlineStr">
        <is>
          <t>480</t>
        </is>
      </c>
      <c r="D178" s="0" t="inlineStr">
        <is>
          <t>Academic Personnel Development</t>
        </is>
      </c>
      <c r="E178" s="0" t="inlineStr">
        <is>
          <t>Academic Support</t>
        </is>
      </c>
      <c r="F178" s="0" t="inlineStr">
        <is>
          <t>Academic Support</t>
        </is>
      </c>
      <c r="G178" s="0">
        <v>2147560.31</v>
      </c>
    </row>
    <row outlineLevel="0" r="179">
      <c r="A179" s="0" t="inlineStr">
        <is>
          <t>0076</t>
        </is>
      </c>
      <c r="B179" s="0" t="inlineStr">
        <is>
          <t>Metro State</t>
        </is>
      </c>
      <c r="C179" s="0" t="inlineStr">
        <is>
          <t>510</t>
        </is>
      </c>
      <c r="D179" s="0" t="inlineStr">
        <is>
          <t>Social and Cultural Development</t>
        </is>
      </c>
      <c r="E179" s="0" t="inlineStr">
        <is>
          <t>Student Services</t>
        </is>
      </c>
      <c r="F179" s="0" t="inlineStr">
        <is>
          <t>Student Services</t>
        </is>
      </c>
      <c r="G179" s="0">
        <v>1790.4</v>
      </c>
    </row>
    <row outlineLevel="0" r="180">
      <c r="A180" s="0" t="inlineStr">
        <is>
          <t>0076</t>
        </is>
      </c>
      <c r="B180" s="0" t="inlineStr">
        <is>
          <t>Metro State</t>
        </is>
      </c>
      <c r="C180" s="0" t="inlineStr">
        <is>
          <t>530</t>
        </is>
      </c>
      <c r="D180" s="0" t="inlineStr">
        <is>
          <t>Counseling and Career Guidance</t>
        </is>
      </c>
      <c r="E180" s="0" t="inlineStr">
        <is>
          <t>Student Services</t>
        </is>
      </c>
      <c r="F180" s="0" t="inlineStr">
        <is>
          <t>Student Services</t>
        </is>
      </c>
      <c r="G180" s="0">
        <v>1120513.86</v>
      </c>
    </row>
    <row outlineLevel="0" r="181">
      <c r="A181" s="0" t="inlineStr">
        <is>
          <t>0076</t>
        </is>
      </c>
      <c r="B181" s="0" t="inlineStr">
        <is>
          <t>Metro State</t>
        </is>
      </c>
      <c r="C181" s="0" t="inlineStr">
        <is>
          <t>540</t>
        </is>
      </c>
      <c r="D181" s="0" t="inlineStr">
        <is>
          <t>Financial Aid</t>
        </is>
      </c>
      <c r="E181" s="0" t="inlineStr">
        <is>
          <t>Student Services</t>
        </is>
      </c>
      <c r="F181" s="0" t="inlineStr">
        <is>
          <t>Student Services</t>
        </is>
      </c>
      <c r="G181" s="0">
        <v>682005.09</v>
      </c>
    </row>
    <row outlineLevel="0" r="182">
      <c r="A182" s="0" t="inlineStr">
        <is>
          <t>0076</t>
        </is>
      </c>
      <c r="B182" s="0" t="inlineStr">
        <is>
          <t>Metro State</t>
        </is>
      </c>
      <c r="C182" s="0" t="inlineStr">
        <is>
          <t>550</t>
        </is>
      </c>
      <c r="D182" s="0" t="inlineStr">
        <is>
          <t>Student Support</t>
        </is>
      </c>
      <c r="E182" s="0" t="inlineStr">
        <is>
          <t>Student Services</t>
        </is>
      </c>
      <c r="F182" s="0" t="inlineStr">
        <is>
          <t>Student Services</t>
        </is>
      </c>
      <c r="G182" s="0">
        <v>942586.76</v>
      </c>
    </row>
    <row outlineLevel="0" r="183">
      <c r="A183" s="0" t="inlineStr">
        <is>
          <t>0076</t>
        </is>
      </c>
      <c r="B183" s="0" t="inlineStr">
        <is>
          <t>Metro State</t>
        </is>
      </c>
      <c r="C183" s="0" t="inlineStr">
        <is>
          <t>560</t>
        </is>
      </c>
      <c r="D183" s="0" t="inlineStr">
        <is>
          <t>Student Services Administration</t>
        </is>
      </c>
      <c r="E183" s="0" t="inlineStr">
        <is>
          <t>Student Services</t>
        </is>
      </c>
      <c r="F183" s="0" t="inlineStr">
        <is>
          <t>Student Services</t>
        </is>
      </c>
      <c r="G183" s="0">
        <v>1108621.97</v>
      </c>
    </row>
    <row outlineLevel="0" r="184">
      <c r="A184" s="0" t="inlineStr">
        <is>
          <t>0076</t>
        </is>
      </c>
      <c r="B184" s="0" t="inlineStr">
        <is>
          <t>Metro State</t>
        </is>
      </c>
      <c r="C184" s="0" t="inlineStr">
        <is>
          <t>590</t>
        </is>
      </c>
      <c r="D184" s="0" t="inlineStr">
        <is>
          <t>Admissions, Records and Recruitment Mkt</t>
        </is>
      </c>
      <c r="E184" s="0" t="inlineStr">
        <is>
          <t>Student Services</t>
        </is>
      </c>
      <c r="F184" s="0" t="inlineStr">
        <is>
          <t>Student Services</t>
        </is>
      </c>
      <c r="G184" s="0">
        <v>1444519.61</v>
      </c>
    </row>
    <row outlineLevel="0" r="185">
      <c r="A185" s="0" t="inlineStr">
        <is>
          <t>0076</t>
        </is>
      </c>
      <c r="B185" s="0" t="inlineStr">
        <is>
          <t>Metro State</t>
        </is>
      </c>
      <c r="C185" s="0" t="inlineStr">
        <is>
          <t>610</t>
        </is>
      </c>
      <c r="D185" s="0" t="inlineStr">
        <is>
          <t>Executive Management</t>
        </is>
      </c>
      <c r="E185" s="0" t="inlineStr">
        <is>
          <t>Institution Support</t>
        </is>
      </c>
      <c r="F185" s="0" t="inlineStr">
        <is>
          <t>Institution Support</t>
        </is>
      </c>
      <c r="G185" s="0">
        <v>1590299.19</v>
      </c>
    </row>
    <row outlineLevel="0" r="186">
      <c r="A186" s="0" t="inlineStr">
        <is>
          <t>0076</t>
        </is>
      </c>
      <c r="B186" s="0" t="inlineStr">
        <is>
          <t>Metro State</t>
        </is>
      </c>
      <c r="C186" s="0" t="inlineStr">
        <is>
          <t>620</t>
        </is>
      </c>
      <c r="D186" s="0" t="inlineStr">
        <is>
          <t>Fiscal Operations</t>
        </is>
      </c>
      <c r="E186" s="0" t="inlineStr">
        <is>
          <t>Institution Support</t>
        </is>
      </c>
      <c r="F186" s="0" t="inlineStr">
        <is>
          <t>Institution Support</t>
        </is>
      </c>
      <c r="G186" s="0">
        <v>2024959.07</v>
      </c>
    </row>
    <row outlineLevel="0" r="187">
      <c r="A187" s="0" t="inlineStr">
        <is>
          <t>0076</t>
        </is>
      </c>
      <c r="B187" s="0" t="inlineStr">
        <is>
          <t>Metro State</t>
        </is>
      </c>
      <c r="C187" s="0" t="inlineStr">
        <is>
          <t>625</t>
        </is>
      </c>
      <c r="D187" s="0" t="inlineStr">
        <is>
          <t>Administrative Computing</t>
        </is>
      </c>
      <c r="E187" s="0" t="inlineStr">
        <is>
          <t>Institution Support</t>
        </is>
      </c>
      <c r="F187" s="0" t="inlineStr">
        <is>
          <t>Institution Support</t>
        </is>
      </c>
      <c r="G187" s="0">
        <v>7810077.76</v>
      </c>
    </row>
    <row outlineLevel="0" r="188">
      <c r="A188" s="0" t="inlineStr">
        <is>
          <t>0076</t>
        </is>
      </c>
      <c r="B188" s="0" t="inlineStr">
        <is>
          <t>Metro State</t>
        </is>
      </c>
      <c r="C188" s="0" t="inlineStr">
        <is>
          <t>630</t>
        </is>
      </c>
      <c r="D188" s="0" t="inlineStr">
        <is>
          <t>General Administrative</t>
        </is>
      </c>
      <c r="E188" s="0" t="inlineStr">
        <is>
          <t>Institution Support</t>
        </is>
      </c>
      <c r="F188" s="0" t="inlineStr">
        <is>
          <t>Institution Support</t>
        </is>
      </c>
      <c r="G188" s="0">
        <v>1873950.53</v>
      </c>
    </row>
    <row outlineLevel="0" r="189">
      <c r="A189" s="0" t="inlineStr">
        <is>
          <t>0076</t>
        </is>
      </c>
      <c r="B189" s="0" t="inlineStr">
        <is>
          <t>Metro State</t>
        </is>
      </c>
      <c r="C189" s="0" t="inlineStr">
        <is>
          <t>650</t>
        </is>
      </c>
      <c r="D189" s="0" t="inlineStr">
        <is>
          <t>Staff Development</t>
        </is>
      </c>
      <c r="E189" s="0" t="inlineStr">
        <is>
          <t>Institution Support</t>
        </is>
      </c>
      <c r="F189" s="0" t="inlineStr">
        <is>
          <t>Institution Support</t>
        </is>
      </c>
      <c r="G189" s="0">
        <v>28001.62</v>
      </c>
    </row>
    <row outlineLevel="0" r="190">
      <c r="A190" s="0" t="inlineStr">
        <is>
          <t>0076</t>
        </is>
      </c>
      <c r="B190" s="0" t="inlineStr">
        <is>
          <t>Metro State</t>
        </is>
      </c>
      <c r="C190" s="0" t="inlineStr">
        <is>
          <t>670</t>
        </is>
      </c>
      <c r="D190" s="0" t="inlineStr">
        <is>
          <t>Public Relations/Development</t>
        </is>
      </c>
      <c r="E190" s="0" t="inlineStr">
        <is>
          <t>Institution Support</t>
        </is>
      </c>
      <c r="F190" s="0" t="inlineStr">
        <is>
          <t>Institution Support</t>
        </is>
      </c>
      <c r="G190" s="0">
        <v>3252184.18</v>
      </c>
    </row>
    <row outlineLevel="0" r="191">
      <c r="A191" s="0" t="inlineStr">
        <is>
          <t>0076</t>
        </is>
      </c>
      <c r="B191" s="0" t="inlineStr">
        <is>
          <t>Metro State</t>
        </is>
      </c>
      <c r="C191" s="0" t="inlineStr">
        <is>
          <t>710</t>
        </is>
      </c>
      <c r="D191" s="0" t="inlineStr">
        <is>
          <t>Physical Plant Operations</t>
        </is>
      </c>
      <c r="E191" s="0" t="inlineStr">
        <is>
          <t>Phys Plant Operation</t>
        </is>
      </c>
      <c r="F191" s="0" t="inlineStr">
        <is>
          <t>Physical Plant</t>
        </is>
      </c>
      <c r="G191" s="0">
        <v>7523980.42</v>
      </c>
    </row>
    <row outlineLevel="0" r="192">
      <c r="A192" s="0" t="inlineStr">
        <is>
          <t>0076</t>
        </is>
      </c>
      <c r="B192" s="0" t="inlineStr">
        <is>
          <t>Metro State</t>
        </is>
      </c>
      <c r="C192" s="0" t="inlineStr">
        <is>
          <t>800</t>
        </is>
      </c>
      <c r="D192" s="0" t="inlineStr">
        <is>
          <t>Scholarship / Financial Aid</t>
        </is>
      </c>
      <c r="E192" s="0" t="inlineStr">
        <is>
          <t>Student Services</t>
        </is>
      </c>
      <c r="F192" s="0" t="inlineStr">
        <is>
          <t>Student Services</t>
        </is>
      </c>
      <c r="G192" s="0">
        <v>81756.72</v>
      </c>
    </row>
    <row outlineLevel="0" r="193">
      <c r="A193" s="0" t="inlineStr">
        <is>
          <t>0076</t>
        </is>
      </c>
      <c r="B193" s="0" t="inlineStr">
        <is>
          <t>Metro State</t>
        </is>
      </c>
      <c r="C193" s="0" t="inlineStr">
        <is>
          <t>980</t>
        </is>
      </c>
      <c r="D193" s="0" t="inlineStr">
        <is>
          <t>Capital Construction</t>
        </is>
      </c>
      <c r="E193" s="0" t="inlineStr">
        <is>
          <t>Phys Plant Operation</t>
        </is>
      </c>
      <c r="F193" s="0" t="inlineStr">
        <is>
          <t>Physical Plant</t>
        </is>
      </c>
      <c r="G193" s="0">
        <v>48300</v>
      </c>
    </row>
    <row outlineLevel="0" r="194">
      <c r="A194" s="0" t="inlineStr">
        <is>
          <t>0076</t>
        </is>
      </c>
      <c r="B194" s="0" t="inlineStr">
        <is>
          <t>Metro State</t>
        </is>
      </c>
      <c r="C194" s="0" t="inlineStr">
        <is>
          <t>999</t>
        </is>
      </c>
      <c r="D194" s="0" t="inlineStr">
        <is>
          <t>Revenue Only Cost Centers</t>
        </is>
      </c>
      <c r="E194" s="0" t="inlineStr">
        <is>
          <t>Institution Support</t>
        </is>
      </c>
      <c r="F194" s="0" t="inlineStr">
        <is>
          <t>Institution Support</t>
        </is>
      </c>
      <c r="G194" s="0">
        <v>316818.32</v>
      </c>
    </row>
    <row outlineLevel="0" r="195">
      <c r="A195" s="0" t="inlineStr">
        <is>
          <t>0142</t>
        </is>
      </c>
      <c r="B195" s="0" t="inlineStr">
        <is>
          <t>MN State CTC</t>
        </is>
      </c>
      <c r="C195" s="0" t="inlineStr">
        <is>
          <t>110</t>
        </is>
      </c>
      <c r="D195" s="0" t="inlineStr">
        <is>
          <t>General Academic</t>
        </is>
      </c>
      <c r="E195" s="0" t="inlineStr">
        <is>
          <t>Instruction</t>
        </is>
      </c>
      <c r="F195" s="0" t="inlineStr">
        <is>
          <t>Instruction</t>
        </is>
      </c>
      <c r="G195" s="0">
        <v>7658934.87</v>
      </c>
    </row>
    <row outlineLevel="0" r="196">
      <c r="A196" s="0" t="inlineStr">
        <is>
          <t>0142</t>
        </is>
      </c>
      <c r="B196" s="0" t="inlineStr">
        <is>
          <t>MN State CTC</t>
        </is>
      </c>
      <c r="C196" s="0" t="inlineStr">
        <is>
          <t>120</t>
        </is>
      </c>
      <c r="D196" s="0" t="inlineStr">
        <is>
          <t>Occupational &amp; Vocational Instruction</t>
        </is>
      </c>
      <c r="E196" s="0" t="inlineStr">
        <is>
          <t>Instruction</t>
        </is>
      </c>
      <c r="F196" s="0" t="inlineStr">
        <is>
          <t>Instruction</t>
        </is>
      </c>
      <c r="G196" s="0">
        <v>10411522.97</v>
      </c>
    </row>
    <row outlineLevel="0" r="197">
      <c r="A197" s="0" t="inlineStr">
        <is>
          <t>0142</t>
        </is>
      </c>
      <c r="B197" s="0" t="inlineStr">
        <is>
          <t>MN State CTC</t>
        </is>
      </c>
      <c r="C197" s="0" t="inlineStr">
        <is>
          <t>160</t>
        </is>
      </c>
      <c r="D197" s="0" t="inlineStr">
        <is>
          <t>Continuing Education/Hour Based Training</t>
        </is>
      </c>
      <c r="E197" s="0" t="inlineStr">
        <is>
          <t>Public Service</t>
        </is>
      </c>
      <c r="F197" s="0" t="inlineStr">
        <is>
          <t>Instruction</t>
        </is>
      </c>
      <c r="G197" s="0">
        <v>1614666.38</v>
      </c>
    </row>
    <row outlineLevel="0" r="198">
      <c r="A198" s="0" t="inlineStr">
        <is>
          <t>0142</t>
        </is>
      </c>
      <c r="B198" s="0" t="inlineStr">
        <is>
          <t>MN State CTC</t>
        </is>
      </c>
      <c r="C198" s="0" t="inlineStr">
        <is>
          <t>210</t>
        </is>
      </c>
      <c r="D198" s="0" t="inlineStr">
        <is>
          <t>Institutes and Research Center</t>
        </is>
      </c>
      <c r="E198" s="0" t="inlineStr">
        <is>
          <t>Research</t>
        </is>
      </c>
      <c r="F198" s="0" t="inlineStr">
        <is>
          <t>Research</t>
        </is>
      </c>
      <c r="G198" s="0">
        <v>338505.71</v>
      </c>
    </row>
    <row outlineLevel="0" r="199">
      <c r="A199" s="0" t="inlineStr">
        <is>
          <t>0142</t>
        </is>
      </c>
      <c r="B199" s="0" t="inlineStr">
        <is>
          <t>MN State CTC</t>
        </is>
      </c>
      <c r="C199" s="0" t="inlineStr">
        <is>
          <t>410</t>
        </is>
      </c>
      <c r="D199" s="0" t="inlineStr">
        <is>
          <t>Libraries</t>
        </is>
      </c>
      <c r="E199" s="0" t="inlineStr">
        <is>
          <t>Academic Support</t>
        </is>
      </c>
      <c r="F199" s="0" t="inlineStr">
        <is>
          <t>Academic Support</t>
        </is>
      </c>
      <c r="G199" s="0">
        <v>250961.48</v>
      </c>
    </row>
    <row outlineLevel="0" r="200">
      <c r="A200" s="0" t="inlineStr">
        <is>
          <t>0142</t>
        </is>
      </c>
      <c r="B200" s="0" t="inlineStr">
        <is>
          <t>MN State CTC</t>
        </is>
      </c>
      <c r="C200" s="0" t="inlineStr">
        <is>
          <t>430</t>
        </is>
      </c>
      <c r="D200" s="0" t="inlineStr">
        <is>
          <t>Educational Media Services</t>
        </is>
      </c>
      <c r="E200" s="0" t="inlineStr">
        <is>
          <t>Academic Support</t>
        </is>
      </c>
      <c r="F200" s="0" t="inlineStr">
        <is>
          <t>Academic Support</t>
        </is>
      </c>
      <c r="G200" s="0">
        <v>729345.9</v>
      </c>
    </row>
    <row outlineLevel="0" r="201">
      <c r="A201" s="0" t="inlineStr">
        <is>
          <t>0142</t>
        </is>
      </c>
      <c r="B201" s="0" t="inlineStr">
        <is>
          <t>MN State CTC</t>
        </is>
      </c>
      <c r="C201" s="0" t="inlineStr">
        <is>
          <t>440</t>
        </is>
      </c>
      <c r="D201" s="0" t="inlineStr">
        <is>
          <t>Academic Computing Support</t>
        </is>
      </c>
      <c r="E201" s="0" t="inlineStr">
        <is>
          <t>Academic Support</t>
        </is>
      </c>
      <c r="F201" s="0" t="inlineStr">
        <is>
          <t>Academic Support</t>
        </is>
      </c>
      <c r="G201" s="0">
        <v>653671.98</v>
      </c>
    </row>
    <row outlineLevel="0" r="202">
      <c r="A202" s="0" t="inlineStr">
        <is>
          <t>0142</t>
        </is>
      </c>
      <c r="B202" s="0" t="inlineStr">
        <is>
          <t>MN State CTC</t>
        </is>
      </c>
      <c r="C202" s="0" t="inlineStr">
        <is>
          <t>450</t>
        </is>
      </c>
      <c r="D202" s="0" t="inlineStr">
        <is>
          <t>Ancillary Support</t>
        </is>
      </c>
      <c r="E202" s="0" t="inlineStr">
        <is>
          <t>Academic Support</t>
        </is>
      </c>
      <c r="F202" s="0" t="inlineStr">
        <is>
          <t>Academic Support</t>
        </is>
      </c>
      <c r="G202" s="0">
        <v>15238.81</v>
      </c>
    </row>
    <row outlineLevel="0" r="203">
      <c r="A203" s="0" t="inlineStr">
        <is>
          <t>0142</t>
        </is>
      </c>
      <c r="B203" s="0" t="inlineStr">
        <is>
          <t>MN State CTC</t>
        </is>
      </c>
      <c r="C203" s="0" t="inlineStr">
        <is>
          <t>460</t>
        </is>
      </c>
      <c r="D203" s="0" t="inlineStr">
        <is>
          <t>Academic Administration</t>
        </is>
      </c>
      <c r="E203" s="0" t="inlineStr">
        <is>
          <t>Academic Support</t>
        </is>
      </c>
      <c r="F203" s="0" t="inlineStr">
        <is>
          <t>Academic Support</t>
        </is>
      </c>
      <c r="G203" s="0">
        <v>2204764.91</v>
      </c>
    </row>
    <row outlineLevel="0" r="204">
      <c r="A204" s="0" t="inlineStr">
        <is>
          <t>0142</t>
        </is>
      </c>
      <c r="B204" s="0" t="inlineStr">
        <is>
          <t>MN State CTC</t>
        </is>
      </c>
      <c r="C204" s="0" t="inlineStr">
        <is>
          <t>470</t>
        </is>
      </c>
      <c r="D204" s="0" t="inlineStr">
        <is>
          <t>Course and Curriculum Development</t>
        </is>
      </c>
      <c r="E204" s="0" t="inlineStr">
        <is>
          <t>Academic Support</t>
        </is>
      </c>
      <c r="F204" s="0" t="inlineStr">
        <is>
          <t>Academic Support</t>
        </is>
      </c>
      <c r="G204" s="0">
        <v>31565.43</v>
      </c>
    </row>
    <row outlineLevel="0" r="205">
      <c r="A205" s="0" t="inlineStr">
        <is>
          <t>0142</t>
        </is>
      </c>
      <c r="B205" s="0" t="inlineStr">
        <is>
          <t>MN State CTC</t>
        </is>
      </c>
      <c r="C205" s="0" t="inlineStr">
        <is>
          <t>480</t>
        </is>
      </c>
      <c r="D205" s="0" t="inlineStr">
        <is>
          <t>Academic Personnel Development</t>
        </is>
      </c>
      <c r="E205" s="0" t="inlineStr">
        <is>
          <t>Academic Support</t>
        </is>
      </c>
      <c r="F205" s="0" t="inlineStr">
        <is>
          <t>Academic Support</t>
        </is>
      </c>
      <c r="G205" s="0">
        <v>724305.37</v>
      </c>
    </row>
    <row outlineLevel="0" r="206">
      <c r="A206" s="0" t="inlineStr">
        <is>
          <t>0142</t>
        </is>
      </c>
      <c r="B206" s="0" t="inlineStr">
        <is>
          <t>MN State CTC</t>
        </is>
      </c>
      <c r="C206" s="0" t="inlineStr">
        <is>
          <t>510</t>
        </is>
      </c>
      <c r="D206" s="0" t="inlineStr">
        <is>
          <t>Social and Cultural Development</t>
        </is>
      </c>
      <c r="E206" s="0" t="inlineStr">
        <is>
          <t>Student Services</t>
        </is>
      </c>
      <c r="F206" s="0" t="inlineStr">
        <is>
          <t>Student Services</t>
        </is>
      </c>
      <c r="G206" s="0">
        <v>841311.27</v>
      </c>
    </row>
    <row outlineLevel="0" r="207">
      <c r="A207" s="0" t="inlineStr">
        <is>
          <t>0142</t>
        </is>
      </c>
      <c r="B207" s="0" t="inlineStr">
        <is>
          <t>MN State CTC</t>
        </is>
      </c>
      <c r="C207" s="0" t="inlineStr">
        <is>
          <t>515</t>
        </is>
      </c>
      <c r="D207" s="0" t="inlineStr">
        <is>
          <t>Intercollegiate Athletics</t>
        </is>
      </c>
      <c r="E207" s="0" t="inlineStr">
        <is>
          <t>Other</t>
        </is>
      </c>
      <c r="F207" s="0" t="inlineStr">
        <is>
          <t>Student Services</t>
        </is>
      </c>
      <c r="G207" s="0">
        <v>19943.85</v>
      </c>
    </row>
    <row outlineLevel="0" r="208">
      <c r="A208" s="0" t="inlineStr">
        <is>
          <t>0142</t>
        </is>
      </c>
      <c r="B208" s="0" t="inlineStr">
        <is>
          <t>MN State CTC</t>
        </is>
      </c>
      <c r="C208" s="0" t="inlineStr">
        <is>
          <t>530</t>
        </is>
      </c>
      <c r="D208" s="0" t="inlineStr">
        <is>
          <t>Counseling and Career Guidance</t>
        </is>
      </c>
      <c r="E208" s="0" t="inlineStr">
        <is>
          <t>Student Services</t>
        </is>
      </c>
      <c r="F208" s="0" t="inlineStr">
        <is>
          <t>Student Services</t>
        </is>
      </c>
      <c r="G208" s="0">
        <v>1471967.36</v>
      </c>
    </row>
    <row outlineLevel="0" r="209">
      <c r="A209" s="0" t="inlineStr">
        <is>
          <t>0142</t>
        </is>
      </c>
      <c r="B209" s="0" t="inlineStr">
        <is>
          <t>MN State CTC</t>
        </is>
      </c>
      <c r="C209" s="0" t="inlineStr">
        <is>
          <t>540</t>
        </is>
      </c>
      <c r="D209" s="0" t="inlineStr">
        <is>
          <t>Financial Aid</t>
        </is>
      </c>
      <c r="E209" s="0" t="inlineStr">
        <is>
          <t>Student Services</t>
        </is>
      </c>
      <c r="F209" s="0" t="inlineStr">
        <is>
          <t>Student Services</t>
        </is>
      </c>
      <c r="G209" s="0">
        <v>654004.49</v>
      </c>
    </row>
    <row outlineLevel="0" r="210">
      <c r="A210" s="0" t="inlineStr">
        <is>
          <t>0142</t>
        </is>
      </c>
      <c r="B210" s="0" t="inlineStr">
        <is>
          <t>MN State CTC</t>
        </is>
      </c>
      <c r="C210" s="0" t="inlineStr">
        <is>
          <t>550</t>
        </is>
      </c>
      <c r="D210" s="0" t="inlineStr">
        <is>
          <t>Student Support</t>
        </is>
      </c>
      <c r="E210" s="0" t="inlineStr">
        <is>
          <t>Student Services</t>
        </is>
      </c>
      <c r="F210" s="0" t="inlineStr">
        <is>
          <t>Student Services</t>
        </is>
      </c>
      <c r="G210" s="0">
        <v>459574.63</v>
      </c>
    </row>
    <row outlineLevel="0" r="211">
      <c r="A211" s="0" t="inlineStr">
        <is>
          <t>0142</t>
        </is>
      </c>
      <c r="B211" s="0" t="inlineStr">
        <is>
          <t>MN State CTC</t>
        </is>
      </c>
      <c r="C211" s="0" t="inlineStr">
        <is>
          <t>560</t>
        </is>
      </c>
      <c r="D211" s="0" t="inlineStr">
        <is>
          <t>Student Services Administration</t>
        </is>
      </c>
      <c r="E211" s="0" t="inlineStr">
        <is>
          <t>Student Services</t>
        </is>
      </c>
      <c r="F211" s="0" t="inlineStr">
        <is>
          <t>Student Services</t>
        </is>
      </c>
      <c r="G211" s="0">
        <v>539457.22</v>
      </c>
    </row>
    <row outlineLevel="0" r="212">
      <c r="A212" s="0" t="inlineStr">
        <is>
          <t>0142</t>
        </is>
      </c>
      <c r="B212" s="0" t="inlineStr">
        <is>
          <t>MN State CTC</t>
        </is>
      </c>
      <c r="C212" s="0" t="inlineStr">
        <is>
          <t>590</t>
        </is>
      </c>
      <c r="D212" s="0" t="inlineStr">
        <is>
          <t>Admissions, Records and Recruitment Mkt</t>
        </is>
      </c>
      <c r="E212" s="0" t="inlineStr">
        <is>
          <t>Student Services</t>
        </is>
      </c>
      <c r="F212" s="0" t="inlineStr">
        <is>
          <t>Student Services</t>
        </is>
      </c>
      <c r="G212" s="0">
        <v>2207608.94</v>
      </c>
    </row>
    <row outlineLevel="0" r="213">
      <c r="A213" s="0" t="inlineStr">
        <is>
          <t>0142</t>
        </is>
      </c>
      <c r="B213" s="0" t="inlineStr">
        <is>
          <t>MN State CTC</t>
        </is>
      </c>
      <c r="C213" s="0" t="inlineStr">
        <is>
          <t>610</t>
        </is>
      </c>
      <c r="D213" s="0" t="inlineStr">
        <is>
          <t>Executive Management</t>
        </is>
      </c>
      <c r="E213" s="0" t="inlineStr">
        <is>
          <t>Institution Support</t>
        </is>
      </c>
      <c r="F213" s="0" t="inlineStr">
        <is>
          <t>Institution Support</t>
        </is>
      </c>
      <c r="G213" s="0">
        <v>1036736.19</v>
      </c>
    </row>
    <row outlineLevel="0" r="214">
      <c r="A214" s="0" t="inlineStr">
        <is>
          <t>0142</t>
        </is>
      </c>
      <c r="B214" s="0" t="inlineStr">
        <is>
          <t>MN State CTC</t>
        </is>
      </c>
      <c r="C214" s="0" t="inlineStr">
        <is>
          <t>620</t>
        </is>
      </c>
      <c r="D214" s="0" t="inlineStr">
        <is>
          <t>Fiscal Operations</t>
        </is>
      </c>
      <c r="E214" s="0" t="inlineStr">
        <is>
          <t>Institution Support</t>
        </is>
      </c>
      <c r="F214" s="0" t="inlineStr">
        <is>
          <t>Institution Support</t>
        </is>
      </c>
      <c r="G214" s="0">
        <v>1093170.25</v>
      </c>
    </row>
    <row outlineLevel="0" r="215">
      <c r="A215" s="0" t="inlineStr">
        <is>
          <t>0142</t>
        </is>
      </c>
      <c r="B215" s="0" t="inlineStr">
        <is>
          <t>MN State CTC</t>
        </is>
      </c>
      <c r="C215" s="0" t="inlineStr">
        <is>
          <t>625</t>
        </is>
      </c>
      <c r="D215" s="0" t="inlineStr">
        <is>
          <t>Administrative Computing</t>
        </is>
      </c>
      <c r="E215" s="0" t="inlineStr">
        <is>
          <t>Institution Support</t>
        </is>
      </c>
      <c r="F215" s="0" t="inlineStr">
        <is>
          <t>Institution Support</t>
        </is>
      </c>
      <c r="G215" s="0">
        <v>2451586.56</v>
      </c>
    </row>
    <row outlineLevel="0" r="216">
      <c r="A216" s="0" t="inlineStr">
        <is>
          <t>0142</t>
        </is>
      </c>
      <c r="B216" s="0" t="inlineStr">
        <is>
          <t>MN State CTC</t>
        </is>
      </c>
      <c r="C216" s="0" t="inlineStr">
        <is>
          <t>630</t>
        </is>
      </c>
      <c r="D216" s="0" t="inlineStr">
        <is>
          <t>General Administrative</t>
        </is>
      </c>
      <c r="E216" s="0" t="inlineStr">
        <is>
          <t>Institution Support</t>
        </is>
      </c>
      <c r="F216" s="0" t="inlineStr">
        <is>
          <t>Institution Support</t>
        </is>
      </c>
      <c r="G216" s="0">
        <v>1828077.62</v>
      </c>
    </row>
    <row outlineLevel="0" r="217">
      <c r="A217" s="0" t="inlineStr">
        <is>
          <t>0142</t>
        </is>
      </c>
      <c r="B217" s="0" t="inlineStr">
        <is>
          <t>MN State CTC</t>
        </is>
      </c>
      <c r="C217" s="0" t="inlineStr">
        <is>
          <t>650</t>
        </is>
      </c>
      <c r="D217" s="0" t="inlineStr">
        <is>
          <t>Staff Development</t>
        </is>
      </c>
      <c r="E217" s="0" t="inlineStr">
        <is>
          <t>Institution Support</t>
        </is>
      </c>
      <c r="F217" s="0" t="inlineStr">
        <is>
          <t>Institution Support</t>
        </is>
      </c>
      <c r="G217" s="0">
        <v>10438.55</v>
      </c>
    </row>
    <row outlineLevel="0" r="218">
      <c r="A218" s="0" t="inlineStr">
        <is>
          <t>0142</t>
        </is>
      </c>
      <c r="B218" s="0" t="inlineStr">
        <is>
          <t>MN State CTC</t>
        </is>
      </c>
      <c r="C218" s="0" t="inlineStr">
        <is>
          <t>670</t>
        </is>
      </c>
      <c r="D218" s="0" t="inlineStr">
        <is>
          <t>Public Relations/Development</t>
        </is>
      </c>
      <c r="E218" s="0" t="inlineStr">
        <is>
          <t>Institution Support</t>
        </is>
      </c>
      <c r="F218" s="0" t="inlineStr">
        <is>
          <t>Institution Support</t>
        </is>
      </c>
      <c r="G218" s="0">
        <v>379222.12</v>
      </c>
    </row>
    <row outlineLevel="0" r="219">
      <c r="A219" s="0" t="inlineStr">
        <is>
          <t>0142</t>
        </is>
      </c>
      <c r="B219" s="0" t="inlineStr">
        <is>
          <t>MN State CTC</t>
        </is>
      </c>
      <c r="C219" s="0" t="inlineStr">
        <is>
          <t>710</t>
        </is>
      </c>
      <c r="D219" s="0" t="inlineStr">
        <is>
          <t>Physical Plant Operations</t>
        </is>
      </c>
      <c r="E219" s="0" t="inlineStr">
        <is>
          <t>Phys Plant Operation</t>
        </is>
      </c>
      <c r="F219" s="0" t="inlineStr">
        <is>
          <t>Physical Plant</t>
        </is>
      </c>
      <c r="G219" s="0">
        <v>4033169.64</v>
      </c>
    </row>
    <row outlineLevel="0" r="220">
      <c r="A220" s="0" t="inlineStr">
        <is>
          <t>0142</t>
        </is>
      </c>
      <c r="B220" s="0" t="inlineStr">
        <is>
          <t>MN State CTC</t>
        </is>
      </c>
      <c r="C220" s="0" t="inlineStr">
        <is>
          <t>999</t>
        </is>
      </c>
      <c r="D220" s="0" t="inlineStr">
        <is>
          <t>Revenue Only Cost Centers</t>
        </is>
      </c>
      <c r="E220" s="0" t="inlineStr">
        <is>
          <t>Institution Support</t>
        </is>
      </c>
      <c r="F220" s="0" t="inlineStr">
        <is>
          <t>Institution Support</t>
        </is>
      </c>
      <c r="G220" s="0">
        <v>174176.47</v>
      </c>
    </row>
    <row outlineLevel="0" r="221">
      <c r="A221" s="0" t="inlineStr">
        <is>
          <t>0144</t>
        </is>
      </c>
      <c r="B221" s="0" t="inlineStr">
        <is>
          <t>Itasca CC</t>
        </is>
      </c>
      <c r="C221" s="0" t="inlineStr">
        <is>
          <t>110</t>
        </is>
      </c>
      <c r="D221" s="0" t="inlineStr">
        <is>
          <t>General Academic</t>
        </is>
      </c>
      <c r="E221" s="0" t="inlineStr">
        <is>
          <t>Instruction</t>
        </is>
      </c>
      <c r="F221" s="0" t="inlineStr">
        <is>
          <t>Instruction</t>
        </is>
      </c>
      <c r="G221" s="0">
        <v>3026338.51</v>
      </c>
    </row>
    <row outlineLevel="0" r="222">
      <c r="A222" s="0" t="inlineStr">
        <is>
          <t>0144</t>
        </is>
      </c>
      <c r="B222" s="0" t="inlineStr">
        <is>
          <t>Itasca CC</t>
        </is>
      </c>
      <c r="C222" s="0" t="inlineStr">
        <is>
          <t>120</t>
        </is>
      </c>
      <c r="D222" s="0" t="inlineStr">
        <is>
          <t>Occupational &amp; Vocational Instruction</t>
        </is>
      </c>
      <c r="E222" s="0" t="inlineStr">
        <is>
          <t>Instruction</t>
        </is>
      </c>
      <c r="F222" s="0" t="inlineStr">
        <is>
          <t>Instruction</t>
        </is>
      </c>
      <c r="G222" s="0">
        <v>1021923.89</v>
      </c>
    </row>
    <row outlineLevel="0" r="223">
      <c r="A223" s="0" t="inlineStr">
        <is>
          <t>0144</t>
        </is>
      </c>
      <c r="B223" s="0" t="inlineStr">
        <is>
          <t>Itasca CC</t>
        </is>
      </c>
      <c r="C223" s="0" t="inlineStr">
        <is>
          <t>320</t>
        </is>
      </c>
      <c r="D223" s="0" t="inlineStr">
        <is>
          <t>Community Service</t>
        </is>
      </c>
      <c r="E223" s="0" t="inlineStr">
        <is>
          <t>Public Service</t>
        </is>
      </c>
      <c r="F223" s="0" t="inlineStr">
        <is>
          <t>Public Service</t>
        </is>
      </c>
      <c r="G223" s="0">
        <v>159877.28</v>
      </c>
    </row>
    <row outlineLevel="0" r="224">
      <c r="A224" s="0" t="inlineStr">
        <is>
          <t>0144</t>
        </is>
      </c>
      <c r="B224" s="0" t="inlineStr">
        <is>
          <t>Itasca CC</t>
        </is>
      </c>
      <c r="C224" s="0" t="inlineStr">
        <is>
          <t>410</t>
        </is>
      </c>
      <c r="D224" s="0" t="inlineStr">
        <is>
          <t>Libraries</t>
        </is>
      </c>
      <c r="E224" s="0" t="inlineStr">
        <is>
          <t>Academic Support</t>
        </is>
      </c>
      <c r="F224" s="0" t="inlineStr">
        <is>
          <t>Academic Support</t>
        </is>
      </c>
      <c r="G224" s="0">
        <v>175194.47</v>
      </c>
    </row>
    <row outlineLevel="0" r="225">
      <c r="A225" s="0" t="inlineStr">
        <is>
          <t>0144</t>
        </is>
      </c>
      <c r="B225" s="0" t="inlineStr">
        <is>
          <t>Itasca CC</t>
        </is>
      </c>
      <c r="C225" s="0" t="inlineStr">
        <is>
          <t>430</t>
        </is>
      </c>
      <c r="D225" s="0" t="inlineStr">
        <is>
          <t>Educational Media Services</t>
        </is>
      </c>
      <c r="E225" s="0" t="inlineStr">
        <is>
          <t>Academic Support</t>
        </is>
      </c>
      <c r="F225" s="0" t="inlineStr">
        <is>
          <t>Academic Support</t>
        </is>
      </c>
      <c r="G225" s="0">
        <v>8393.81</v>
      </c>
    </row>
    <row outlineLevel="0" r="226">
      <c r="A226" s="0" t="inlineStr">
        <is>
          <t>0144</t>
        </is>
      </c>
      <c r="B226" s="0" t="inlineStr">
        <is>
          <t>Itasca CC</t>
        </is>
      </c>
      <c r="C226" s="0" t="inlineStr">
        <is>
          <t>440</t>
        </is>
      </c>
      <c r="D226" s="0" t="inlineStr">
        <is>
          <t>Academic Computing Support</t>
        </is>
      </c>
      <c r="E226" s="0" t="inlineStr">
        <is>
          <t>Academic Support</t>
        </is>
      </c>
      <c r="F226" s="0" t="inlineStr">
        <is>
          <t>Academic Support</t>
        </is>
      </c>
      <c r="G226" s="0">
        <v>77692.93</v>
      </c>
    </row>
    <row outlineLevel="0" r="227">
      <c r="A227" s="0" t="inlineStr">
        <is>
          <t>0144</t>
        </is>
      </c>
      <c r="B227" s="0" t="inlineStr">
        <is>
          <t>Itasca CC</t>
        </is>
      </c>
      <c r="C227" s="0" t="inlineStr">
        <is>
          <t>450</t>
        </is>
      </c>
      <c r="D227" s="0" t="inlineStr">
        <is>
          <t>Ancillary Support</t>
        </is>
      </c>
      <c r="E227" s="0" t="inlineStr">
        <is>
          <t>Academic Support</t>
        </is>
      </c>
      <c r="F227" s="0" t="inlineStr">
        <is>
          <t>Academic Support</t>
        </is>
      </c>
      <c r="G227" s="0">
        <v>7371.75</v>
      </c>
    </row>
    <row outlineLevel="0" r="228">
      <c r="A228" s="0" t="inlineStr">
        <is>
          <t>0144</t>
        </is>
      </c>
      <c r="B228" s="0" t="inlineStr">
        <is>
          <t>Itasca CC</t>
        </is>
      </c>
      <c r="C228" s="0" t="inlineStr">
        <is>
          <t>460</t>
        </is>
      </c>
      <c r="D228" s="0" t="inlineStr">
        <is>
          <t>Academic Administration</t>
        </is>
      </c>
      <c r="E228" s="0" t="inlineStr">
        <is>
          <t>Academic Support</t>
        </is>
      </c>
      <c r="F228" s="0" t="inlineStr">
        <is>
          <t>Academic Support</t>
        </is>
      </c>
      <c r="G228" s="0">
        <v>146268.35</v>
      </c>
    </row>
    <row outlineLevel="0" r="229">
      <c r="A229" s="0" t="inlineStr">
        <is>
          <t>0144</t>
        </is>
      </c>
      <c r="B229" s="0" t="inlineStr">
        <is>
          <t>Itasca CC</t>
        </is>
      </c>
      <c r="C229" s="0" t="inlineStr">
        <is>
          <t>470</t>
        </is>
      </c>
      <c r="D229" s="0" t="inlineStr">
        <is>
          <t>Course and Curriculum Development</t>
        </is>
      </c>
      <c r="E229" s="0" t="inlineStr">
        <is>
          <t>Academic Support</t>
        </is>
      </c>
      <c r="F229" s="0" t="inlineStr">
        <is>
          <t>Academic Support</t>
        </is>
      </c>
      <c r="G229" s="0">
        <v>39549.78</v>
      </c>
    </row>
    <row outlineLevel="0" r="230">
      <c r="A230" s="0" t="inlineStr">
        <is>
          <t>0144</t>
        </is>
      </c>
      <c r="B230" s="0" t="inlineStr">
        <is>
          <t>Itasca CC</t>
        </is>
      </c>
      <c r="C230" s="0" t="inlineStr">
        <is>
          <t>480</t>
        </is>
      </c>
      <c r="D230" s="0" t="inlineStr">
        <is>
          <t>Academic Personnel Development</t>
        </is>
      </c>
      <c r="E230" s="0" t="inlineStr">
        <is>
          <t>Academic Support</t>
        </is>
      </c>
      <c r="F230" s="0" t="inlineStr">
        <is>
          <t>Academic Support</t>
        </is>
      </c>
      <c r="G230" s="0">
        <v>256300.74</v>
      </c>
    </row>
    <row outlineLevel="0" r="231">
      <c r="A231" s="0" t="inlineStr">
        <is>
          <t>0144</t>
        </is>
      </c>
      <c r="B231" s="0" t="inlineStr">
        <is>
          <t>Itasca CC</t>
        </is>
      </c>
      <c r="C231" s="0" t="inlineStr">
        <is>
          <t>510</t>
        </is>
      </c>
      <c r="D231" s="0" t="inlineStr">
        <is>
          <t>Social and Cultural Development</t>
        </is>
      </c>
      <c r="E231" s="0" t="inlineStr">
        <is>
          <t>Student Services</t>
        </is>
      </c>
      <c r="F231" s="0" t="inlineStr">
        <is>
          <t>Student Services</t>
        </is>
      </c>
      <c r="G231" s="0">
        <v>27354.88</v>
      </c>
    </row>
    <row outlineLevel="0" r="232">
      <c r="A232" s="0" t="inlineStr">
        <is>
          <t>0144</t>
        </is>
      </c>
      <c r="B232" s="0" t="inlineStr">
        <is>
          <t>Itasca CC</t>
        </is>
      </c>
      <c r="C232" s="0" t="inlineStr">
        <is>
          <t>515</t>
        </is>
      </c>
      <c r="D232" s="0" t="inlineStr">
        <is>
          <t>Intercollegiate Athletics</t>
        </is>
      </c>
      <c r="E232" s="0" t="inlineStr">
        <is>
          <t>Other</t>
        </is>
      </c>
      <c r="F232" s="0" t="inlineStr">
        <is>
          <t>Student Services</t>
        </is>
      </c>
      <c r="G232" s="0">
        <v>285375.24</v>
      </c>
    </row>
    <row outlineLevel="0" r="233">
      <c r="A233" s="0" t="inlineStr">
        <is>
          <t>0144</t>
        </is>
      </c>
      <c r="B233" s="0" t="inlineStr">
        <is>
          <t>Itasca CC</t>
        </is>
      </c>
      <c r="C233" s="0" t="inlineStr">
        <is>
          <t>530</t>
        </is>
      </c>
      <c r="D233" s="0" t="inlineStr">
        <is>
          <t>Counseling and Career Guidance</t>
        </is>
      </c>
      <c r="E233" s="0" t="inlineStr">
        <is>
          <t>Student Services</t>
        </is>
      </c>
      <c r="F233" s="0" t="inlineStr">
        <is>
          <t>Student Services</t>
        </is>
      </c>
      <c r="G233" s="0">
        <v>244876.84</v>
      </c>
    </row>
    <row outlineLevel="0" r="234">
      <c r="A234" s="0" t="inlineStr">
        <is>
          <t>0144</t>
        </is>
      </c>
      <c r="B234" s="0" t="inlineStr">
        <is>
          <t>Itasca CC</t>
        </is>
      </c>
      <c r="C234" s="0" t="inlineStr">
        <is>
          <t>540</t>
        </is>
      </c>
      <c r="D234" s="0" t="inlineStr">
        <is>
          <t>Financial Aid</t>
        </is>
      </c>
      <c r="E234" s="0" t="inlineStr">
        <is>
          <t>Student Services</t>
        </is>
      </c>
      <c r="F234" s="0" t="inlineStr">
        <is>
          <t>Student Services</t>
        </is>
      </c>
      <c r="G234" s="0">
        <v>226997.96</v>
      </c>
    </row>
    <row outlineLevel="0" r="235">
      <c r="A235" s="0" t="inlineStr">
        <is>
          <t>0144</t>
        </is>
      </c>
      <c r="B235" s="0" t="inlineStr">
        <is>
          <t>Itasca CC</t>
        </is>
      </c>
      <c r="C235" s="0" t="inlineStr">
        <is>
          <t>550</t>
        </is>
      </c>
      <c r="D235" s="0" t="inlineStr">
        <is>
          <t>Student Support</t>
        </is>
      </c>
      <c r="E235" s="0" t="inlineStr">
        <is>
          <t>Student Services</t>
        </is>
      </c>
      <c r="F235" s="0" t="inlineStr">
        <is>
          <t>Student Services</t>
        </is>
      </c>
      <c r="G235" s="0">
        <v>246429.62</v>
      </c>
    </row>
    <row outlineLevel="0" r="236">
      <c r="A236" s="0" t="inlineStr">
        <is>
          <t>0144</t>
        </is>
      </c>
      <c r="B236" s="0" t="inlineStr">
        <is>
          <t>Itasca CC</t>
        </is>
      </c>
      <c r="C236" s="0" t="inlineStr">
        <is>
          <t>560</t>
        </is>
      </c>
      <c r="D236" s="0" t="inlineStr">
        <is>
          <t>Student Services Administration</t>
        </is>
      </c>
      <c r="E236" s="0" t="inlineStr">
        <is>
          <t>Student Services</t>
        </is>
      </c>
      <c r="F236" s="0" t="inlineStr">
        <is>
          <t>Student Services</t>
        </is>
      </c>
      <c r="G236" s="0">
        <v>131233.68</v>
      </c>
    </row>
    <row outlineLevel="0" r="237">
      <c r="A237" s="0" t="inlineStr">
        <is>
          <t>0144</t>
        </is>
      </c>
      <c r="B237" s="0" t="inlineStr">
        <is>
          <t>Itasca CC</t>
        </is>
      </c>
      <c r="C237" s="0" t="inlineStr">
        <is>
          <t>590</t>
        </is>
      </c>
      <c r="D237" s="0" t="inlineStr">
        <is>
          <t>Admissions, Records and Recruitment Mkt</t>
        </is>
      </c>
      <c r="E237" s="0" t="inlineStr">
        <is>
          <t>Student Services</t>
        </is>
      </c>
      <c r="F237" s="0" t="inlineStr">
        <is>
          <t>Student Services</t>
        </is>
      </c>
      <c r="G237" s="0">
        <v>438405.88</v>
      </c>
    </row>
    <row outlineLevel="0" r="238">
      <c r="A238" s="0" t="inlineStr">
        <is>
          <t>0144</t>
        </is>
      </c>
      <c r="B238" s="0" t="inlineStr">
        <is>
          <t>Itasca CC</t>
        </is>
      </c>
      <c r="C238" s="0" t="inlineStr">
        <is>
          <t>610</t>
        </is>
      </c>
      <c r="D238" s="0" t="inlineStr">
        <is>
          <t>Executive Management</t>
        </is>
      </c>
      <c r="E238" s="0" t="inlineStr">
        <is>
          <t>Institution Support</t>
        </is>
      </c>
      <c r="F238" s="0" t="inlineStr">
        <is>
          <t>Institution Support</t>
        </is>
      </c>
      <c r="G238" s="0">
        <v>558510.07</v>
      </c>
    </row>
    <row outlineLevel="0" r="239">
      <c r="A239" s="0" t="inlineStr">
        <is>
          <t>0144</t>
        </is>
      </c>
      <c r="B239" s="0" t="inlineStr">
        <is>
          <t>Itasca CC</t>
        </is>
      </c>
      <c r="C239" s="0" t="inlineStr">
        <is>
          <t>620</t>
        </is>
      </c>
      <c r="D239" s="0" t="inlineStr">
        <is>
          <t>Fiscal Operations</t>
        </is>
      </c>
      <c r="E239" s="0" t="inlineStr">
        <is>
          <t>Institution Support</t>
        </is>
      </c>
      <c r="F239" s="0" t="inlineStr">
        <is>
          <t>Institution Support</t>
        </is>
      </c>
      <c r="G239" s="0">
        <v>14266.08</v>
      </c>
    </row>
    <row outlineLevel="0" r="240">
      <c r="A240" s="0" t="inlineStr">
        <is>
          <t>0144</t>
        </is>
      </c>
      <c r="B240" s="0" t="inlineStr">
        <is>
          <t>Itasca CC</t>
        </is>
      </c>
      <c r="C240" s="0" t="inlineStr">
        <is>
          <t>625</t>
        </is>
      </c>
      <c r="D240" s="0" t="inlineStr">
        <is>
          <t>Administrative Computing</t>
        </is>
      </c>
      <c r="E240" s="0" t="inlineStr">
        <is>
          <t>Institution Support</t>
        </is>
      </c>
      <c r="F240" s="0" t="inlineStr">
        <is>
          <t>Institution Support</t>
        </is>
      </c>
      <c r="G240" s="0">
        <v>415461.27</v>
      </c>
    </row>
    <row outlineLevel="0" r="241">
      <c r="A241" s="0" t="inlineStr">
        <is>
          <t>0144</t>
        </is>
      </c>
      <c r="B241" s="0" t="inlineStr">
        <is>
          <t>Itasca CC</t>
        </is>
      </c>
      <c r="C241" s="0" t="inlineStr">
        <is>
          <t>630</t>
        </is>
      </c>
      <c r="D241" s="0" t="inlineStr">
        <is>
          <t>General Administrative</t>
        </is>
      </c>
      <c r="E241" s="0" t="inlineStr">
        <is>
          <t>Institution Support</t>
        </is>
      </c>
      <c r="F241" s="0" t="inlineStr">
        <is>
          <t>Institution Support</t>
        </is>
      </c>
      <c r="G241" s="0">
        <v>383316.05</v>
      </c>
    </row>
    <row outlineLevel="0" r="242">
      <c r="A242" s="0" t="inlineStr">
        <is>
          <t>0144</t>
        </is>
      </c>
      <c r="B242" s="0" t="inlineStr">
        <is>
          <t>Itasca CC</t>
        </is>
      </c>
      <c r="C242" s="0" t="inlineStr">
        <is>
          <t>650</t>
        </is>
      </c>
      <c r="D242" s="0" t="inlineStr">
        <is>
          <t>Staff Development</t>
        </is>
      </c>
      <c r="E242" s="0" t="inlineStr">
        <is>
          <t>Institution Support</t>
        </is>
      </c>
      <c r="F242" s="0" t="inlineStr">
        <is>
          <t>Institution Support</t>
        </is>
      </c>
      <c r="G242" s="0">
        <v>16032.07</v>
      </c>
    </row>
    <row outlineLevel="0" r="243">
      <c r="A243" s="0" t="inlineStr">
        <is>
          <t>0144</t>
        </is>
      </c>
      <c r="B243" s="0" t="inlineStr">
        <is>
          <t>Itasca CC</t>
        </is>
      </c>
      <c r="C243" s="0" t="inlineStr">
        <is>
          <t>710</t>
        </is>
      </c>
      <c r="D243" s="0" t="inlineStr">
        <is>
          <t>Physical Plant Operations</t>
        </is>
      </c>
      <c r="E243" s="0" t="inlineStr">
        <is>
          <t>Phys Plant Operation</t>
        </is>
      </c>
      <c r="F243" s="0" t="inlineStr">
        <is>
          <t>Physical Plant</t>
        </is>
      </c>
      <c r="G243" s="0">
        <v>1183172.03</v>
      </c>
    </row>
    <row outlineLevel="0" r="244">
      <c r="A244" s="0" t="inlineStr">
        <is>
          <t>0144</t>
        </is>
      </c>
      <c r="B244" s="0" t="inlineStr">
        <is>
          <t>Itasca CC</t>
        </is>
      </c>
      <c r="C244" s="0" t="inlineStr">
        <is>
          <t>800</t>
        </is>
      </c>
      <c r="D244" s="0" t="inlineStr">
        <is>
          <t>Scholarship / Financial Aid</t>
        </is>
      </c>
      <c r="E244" s="0" t="inlineStr">
        <is>
          <t>Student Services</t>
        </is>
      </c>
      <c r="F244" s="0" t="inlineStr">
        <is>
          <t>Student Services</t>
        </is>
      </c>
      <c r="G244" s="0">
        <v>21804.85</v>
      </c>
    </row>
    <row outlineLevel="0" r="245">
      <c r="A245" s="0" t="inlineStr">
        <is>
          <t>0144</t>
        </is>
      </c>
      <c r="B245" s="0" t="inlineStr">
        <is>
          <t>Itasca CC</t>
        </is>
      </c>
      <c r="C245" s="0" t="inlineStr">
        <is>
          <t>980</t>
        </is>
      </c>
      <c r="D245" s="0" t="inlineStr">
        <is>
          <t>Capital Construction</t>
        </is>
      </c>
      <c r="E245" s="0" t="inlineStr">
        <is>
          <t>Phys Plant Operation</t>
        </is>
      </c>
      <c r="F245" s="0" t="inlineStr">
        <is>
          <t>Physical Plant</t>
        </is>
      </c>
      <c r="G245" s="0">
        <v>649999.09</v>
      </c>
    </row>
    <row outlineLevel="0" r="246">
      <c r="A246" s="0" t="inlineStr">
        <is>
          <t>0144</t>
        </is>
      </c>
      <c r="B246" s="0" t="inlineStr">
        <is>
          <t>Itasca CC</t>
        </is>
      </c>
      <c r="C246" s="0" t="inlineStr">
        <is>
          <t>999</t>
        </is>
      </c>
      <c r="D246" s="0" t="inlineStr">
        <is>
          <t>Revenue Only Cost Centers</t>
        </is>
      </c>
      <c r="E246" s="0" t="inlineStr">
        <is>
          <t>Institution Support</t>
        </is>
      </c>
      <c r="F246" s="0" t="inlineStr">
        <is>
          <t>Institution Support</t>
        </is>
      </c>
      <c r="G246" s="0">
        <v>390103.49</v>
      </c>
    </row>
    <row outlineLevel="0" r="247">
      <c r="A247" s="0" t="inlineStr">
        <is>
          <t>0147</t>
        </is>
      </c>
      <c r="B247" s="0" t="inlineStr">
        <is>
          <t>Vermilion CC</t>
        </is>
      </c>
      <c r="C247" s="0" t="inlineStr">
        <is>
          <t>110</t>
        </is>
      </c>
      <c r="D247" s="0" t="inlineStr">
        <is>
          <t>General Academic</t>
        </is>
      </c>
      <c r="E247" s="0" t="inlineStr">
        <is>
          <t>Instruction</t>
        </is>
      </c>
      <c r="F247" s="0" t="inlineStr">
        <is>
          <t>Instruction</t>
        </is>
      </c>
      <c r="G247" s="0">
        <v>1339263.12</v>
      </c>
    </row>
    <row outlineLevel="0" r="248">
      <c r="A248" s="0" t="inlineStr">
        <is>
          <t>0147</t>
        </is>
      </c>
      <c r="B248" s="0" t="inlineStr">
        <is>
          <t>Vermilion CC</t>
        </is>
      </c>
      <c r="C248" s="0" t="inlineStr">
        <is>
          <t>120</t>
        </is>
      </c>
      <c r="D248" s="0" t="inlineStr">
        <is>
          <t>Occupational &amp; Vocational Instruction</t>
        </is>
      </c>
      <c r="E248" s="0" t="inlineStr">
        <is>
          <t>Instruction</t>
        </is>
      </c>
      <c r="F248" s="0" t="inlineStr">
        <is>
          <t>Instruction</t>
        </is>
      </c>
      <c r="G248" s="0">
        <v>949628.3</v>
      </c>
    </row>
    <row outlineLevel="0" r="249">
      <c r="A249" s="0" t="inlineStr">
        <is>
          <t>0147</t>
        </is>
      </c>
      <c r="B249" s="0" t="inlineStr">
        <is>
          <t>Vermilion CC</t>
        </is>
      </c>
      <c r="C249" s="0" t="inlineStr">
        <is>
          <t>320</t>
        </is>
      </c>
      <c r="D249" s="0" t="inlineStr">
        <is>
          <t>Community Service</t>
        </is>
      </c>
      <c r="E249" s="0" t="inlineStr">
        <is>
          <t>Public Service</t>
        </is>
      </c>
      <c r="F249" s="0" t="inlineStr">
        <is>
          <t>Public Service</t>
        </is>
      </c>
      <c r="G249" s="0">
        <v>2423.58</v>
      </c>
    </row>
    <row outlineLevel="0" r="250">
      <c r="A250" s="0" t="inlineStr">
        <is>
          <t>0147</t>
        </is>
      </c>
      <c r="B250" s="0" t="inlineStr">
        <is>
          <t>Vermilion CC</t>
        </is>
      </c>
      <c r="C250" s="0" t="inlineStr">
        <is>
          <t>410</t>
        </is>
      </c>
      <c r="D250" s="0" t="inlineStr">
        <is>
          <t>Libraries</t>
        </is>
      </c>
      <c r="E250" s="0" t="inlineStr">
        <is>
          <t>Academic Support</t>
        </is>
      </c>
      <c r="F250" s="0" t="inlineStr">
        <is>
          <t>Academic Support</t>
        </is>
      </c>
      <c r="G250" s="0">
        <v>66196.76</v>
      </c>
    </row>
    <row outlineLevel="0" r="251">
      <c r="A251" s="0" t="inlineStr">
        <is>
          <t>0147</t>
        </is>
      </c>
      <c r="B251" s="0" t="inlineStr">
        <is>
          <t>Vermilion CC</t>
        </is>
      </c>
      <c r="C251" s="0" t="inlineStr">
        <is>
          <t>440</t>
        </is>
      </c>
      <c r="D251" s="0" t="inlineStr">
        <is>
          <t>Academic Computing Support</t>
        </is>
      </c>
      <c r="E251" s="0" t="inlineStr">
        <is>
          <t>Academic Support</t>
        </is>
      </c>
      <c r="F251" s="0" t="inlineStr">
        <is>
          <t>Academic Support</t>
        </is>
      </c>
      <c r="G251" s="0">
        <v>211502.51</v>
      </c>
    </row>
    <row outlineLevel="0" r="252">
      <c r="A252" s="0" t="inlineStr">
        <is>
          <t>0147</t>
        </is>
      </c>
      <c r="B252" s="0" t="inlineStr">
        <is>
          <t>Vermilion CC</t>
        </is>
      </c>
      <c r="C252" s="0" t="inlineStr">
        <is>
          <t>450</t>
        </is>
      </c>
      <c r="D252" s="0" t="inlineStr">
        <is>
          <t>Ancillary Support</t>
        </is>
      </c>
      <c r="E252" s="0" t="inlineStr">
        <is>
          <t>Academic Support</t>
        </is>
      </c>
      <c r="F252" s="0" t="inlineStr">
        <is>
          <t>Academic Support</t>
        </is>
      </c>
      <c r="G252" s="0">
        <v>467.82</v>
      </c>
    </row>
    <row outlineLevel="0" r="253">
      <c r="A253" s="0" t="inlineStr">
        <is>
          <t>0147</t>
        </is>
      </c>
      <c r="B253" s="0" t="inlineStr">
        <is>
          <t>Vermilion CC</t>
        </is>
      </c>
      <c r="C253" s="0" t="inlineStr">
        <is>
          <t>460</t>
        </is>
      </c>
      <c r="D253" s="0" t="inlineStr">
        <is>
          <t>Academic Administration</t>
        </is>
      </c>
      <c r="E253" s="0" t="inlineStr">
        <is>
          <t>Academic Support</t>
        </is>
      </c>
      <c r="F253" s="0" t="inlineStr">
        <is>
          <t>Academic Support</t>
        </is>
      </c>
      <c r="G253" s="0">
        <v>173632.14</v>
      </c>
    </row>
    <row outlineLevel="0" r="254">
      <c r="A254" s="0" t="inlineStr">
        <is>
          <t>0147</t>
        </is>
      </c>
      <c r="B254" s="0" t="inlineStr">
        <is>
          <t>Vermilion CC</t>
        </is>
      </c>
      <c r="C254" s="0" t="inlineStr">
        <is>
          <t>470</t>
        </is>
      </c>
      <c r="D254" s="0" t="inlineStr">
        <is>
          <t>Course and Curriculum Development</t>
        </is>
      </c>
      <c r="E254" s="0" t="inlineStr">
        <is>
          <t>Academic Support</t>
        </is>
      </c>
      <c r="F254" s="0" t="inlineStr">
        <is>
          <t>Academic Support</t>
        </is>
      </c>
      <c r="G254" s="0">
        <v>15400.21</v>
      </c>
    </row>
    <row outlineLevel="0" r="255">
      <c r="A255" s="0" t="inlineStr">
        <is>
          <t>0147</t>
        </is>
      </c>
      <c r="B255" s="0" t="inlineStr">
        <is>
          <t>Vermilion CC</t>
        </is>
      </c>
      <c r="C255" s="0" t="inlineStr">
        <is>
          <t>480</t>
        </is>
      </c>
      <c r="D255" s="0" t="inlineStr">
        <is>
          <t>Academic Personnel Development</t>
        </is>
      </c>
      <c r="E255" s="0" t="inlineStr">
        <is>
          <t>Academic Support</t>
        </is>
      </c>
      <c r="F255" s="0" t="inlineStr">
        <is>
          <t>Academic Support</t>
        </is>
      </c>
      <c r="G255" s="0">
        <v>158957.63</v>
      </c>
    </row>
    <row outlineLevel="0" r="256">
      <c r="A256" s="0" t="inlineStr">
        <is>
          <t>0147</t>
        </is>
      </c>
      <c r="B256" s="0" t="inlineStr">
        <is>
          <t>Vermilion CC</t>
        </is>
      </c>
      <c r="C256" s="0" t="inlineStr">
        <is>
          <t>510</t>
        </is>
      </c>
      <c r="D256" s="0" t="inlineStr">
        <is>
          <t>Social and Cultural Development</t>
        </is>
      </c>
      <c r="E256" s="0" t="inlineStr">
        <is>
          <t>Student Services</t>
        </is>
      </c>
      <c r="F256" s="0" t="inlineStr">
        <is>
          <t>Student Services</t>
        </is>
      </c>
      <c r="G256" s="0">
        <v>225534.72</v>
      </c>
    </row>
    <row outlineLevel="0" r="257">
      <c r="A257" s="0" t="inlineStr">
        <is>
          <t>0147</t>
        </is>
      </c>
      <c r="B257" s="0" t="inlineStr">
        <is>
          <t>Vermilion CC</t>
        </is>
      </c>
      <c r="C257" s="0" t="inlineStr">
        <is>
          <t>530</t>
        </is>
      </c>
      <c r="D257" s="0" t="inlineStr">
        <is>
          <t>Counseling and Career Guidance</t>
        </is>
      </c>
      <c r="E257" s="0" t="inlineStr">
        <is>
          <t>Student Services</t>
        </is>
      </c>
      <c r="F257" s="0" t="inlineStr">
        <is>
          <t>Student Services</t>
        </is>
      </c>
      <c r="G257" s="0">
        <v>199522.11</v>
      </c>
    </row>
    <row outlineLevel="0" r="258">
      <c r="A258" s="0" t="inlineStr">
        <is>
          <t>0147</t>
        </is>
      </c>
      <c r="B258" s="0" t="inlineStr">
        <is>
          <t>Vermilion CC</t>
        </is>
      </c>
      <c r="C258" s="0" t="inlineStr">
        <is>
          <t>540</t>
        </is>
      </c>
      <c r="D258" s="0" t="inlineStr">
        <is>
          <t>Financial Aid</t>
        </is>
      </c>
      <c r="E258" s="0" t="inlineStr">
        <is>
          <t>Student Services</t>
        </is>
      </c>
      <c r="F258" s="0" t="inlineStr">
        <is>
          <t>Student Services</t>
        </is>
      </c>
      <c r="G258" s="0">
        <v>79526.94</v>
      </c>
    </row>
    <row outlineLevel="0" r="259">
      <c r="A259" s="0" t="inlineStr">
        <is>
          <t>0147</t>
        </is>
      </c>
      <c r="B259" s="0" t="inlineStr">
        <is>
          <t>Vermilion CC</t>
        </is>
      </c>
      <c r="C259" s="0" t="inlineStr">
        <is>
          <t>550</t>
        </is>
      </c>
      <c r="D259" s="0" t="inlineStr">
        <is>
          <t>Student Support</t>
        </is>
      </c>
      <c r="E259" s="0" t="inlineStr">
        <is>
          <t>Student Services</t>
        </is>
      </c>
      <c r="F259" s="0" t="inlineStr">
        <is>
          <t>Student Services</t>
        </is>
      </c>
      <c r="G259" s="0">
        <v>-3137.39</v>
      </c>
    </row>
    <row outlineLevel="0" r="260">
      <c r="A260" s="0" t="inlineStr">
        <is>
          <t>0147</t>
        </is>
      </c>
      <c r="B260" s="0" t="inlineStr">
        <is>
          <t>Vermilion CC</t>
        </is>
      </c>
      <c r="C260" s="0" t="inlineStr">
        <is>
          <t>560</t>
        </is>
      </c>
      <c r="D260" s="0" t="inlineStr">
        <is>
          <t>Student Services Administration</t>
        </is>
      </c>
      <c r="E260" s="0" t="inlineStr">
        <is>
          <t>Student Services</t>
        </is>
      </c>
      <c r="F260" s="0" t="inlineStr">
        <is>
          <t>Student Services</t>
        </is>
      </c>
      <c r="G260" s="0">
        <v>38258.56</v>
      </c>
    </row>
    <row outlineLevel="0" r="261">
      <c r="A261" s="0" t="inlineStr">
        <is>
          <t>0147</t>
        </is>
      </c>
      <c r="B261" s="0" t="inlineStr">
        <is>
          <t>Vermilion CC</t>
        </is>
      </c>
      <c r="C261" s="0" t="inlineStr">
        <is>
          <t>590</t>
        </is>
      </c>
      <c r="D261" s="0" t="inlineStr">
        <is>
          <t>Admissions, Records and Recruitment Mkt</t>
        </is>
      </c>
      <c r="E261" s="0" t="inlineStr">
        <is>
          <t>Student Services</t>
        </is>
      </c>
      <c r="F261" s="0" t="inlineStr">
        <is>
          <t>Student Services</t>
        </is>
      </c>
      <c r="G261" s="0">
        <v>371513.91</v>
      </c>
    </row>
    <row outlineLevel="0" r="262">
      <c r="A262" s="0" t="inlineStr">
        <is>
          <t>0147</t>
        </is>
      </c>
      <c r="B262" s="0" t="inlineStr">
        <is>
          <t>Vermilion CC</t>
        </is>
      </c>
      <c r="C262" s="0" t="inlineStr">
        <is>
          <t>610</t>
        </is>
      </c>
      <c r="D262" s="0" t="inlineStr">
        <is>
          <t>Executive Management</t>
        </is>
      </c>
      <c r="E262" s="0" t="inlineStr">
        <is>
          <t>Institution Support</t>
        </is>
      </c>
      <c r="F262" s="0" t="inlineStr">
        <is>
          <t>Institution Support</t>
        </is>
      </c>
      <c r="G262" s="0">
        <v>216043.04</v>
      </c>
    </row>
    <row outlineLevel="0" r="263">
      <c r="A263" s="0" t="inlineStr">
        <is>
          <t>0147</t>
        </is>
      </c>
      <c r="B263" s="0" t="inlineStr">
        <is>
          <t>Vermilion CC</t>
        </is>
      </c>
      <c r="C263" s="0" t="inlineStr">
        <is>
          <t>620</t>
        </is>
      </c>
      <c r="D263" s="0" t="inlineStr">
        <is>
          <t>Fiscal Operations</t>
        </is>
      </c>
      <c r="E263" s="0" t="inlineStr">
        <is>
          <t>Institution Support</t>
        </is>
      </c>
      <c r="F263" s="0" t="inlineStr">
        <is>
          <t>Institution Support</t>
        </is>
      </c>
      <c r="G263" s="0">
        <v>110448.62</v>
      </c>
    </row>
    <row outlineLevel="0" r="264">
      <c r="A264" s="0" t="inlineStr">
        <is>
          <t>0147</t>
        </is>
      </c>
      <c r="B264" s="0" t="inlineStr">
        <is>
          <t>Vermilion CC</t>
        </is>
      </c>
      <c r="C264" s="0" t="inlineStr">
        <is>
          <t>625</t>
        </is>
      </c>
      <c r="D264" s="0" t="inlineStr">
        <is>
          <t>Administrative Computing</t>
        </is>
      </c>
      <c r="E264" s="0" t="inlineStr">
        <is>
          <t>Institution Support</t>
        </is>
      </c>
      <c r="F264" s="0" t="inlineStr">
        <is>
          <t>Institution Support</t>
        </is>
      </c>
      <c r="G264" s="0">
        <v>112443</v>
      </c>
    </row>
    <row outlineLevel="0" r="265">
      <c r="A265" s="0" t="inlineStr">
        <is>
          <t>0147</t>
        </is>
      </c>
      <c r="B265" s="0" t="inlineStr">
        <is>
          <t>Vermilion CC</t>
        </is>
      </c>
      <c r="C265" s="0" t="inlineStr">
        <is>
          <t>630</t>
        </is>
      </c>
      <c r="D265" s="0" t="inlineStr">
        <is>
          <t>General Administrative</t>
        </is>
      </c>
      <c r="E265" s="0" t="inlineStr">
        <is>
          <t>Institution Support</t>
        </is>
      </c>
      <c r="F265" s="0" t="inlineStr">
        <is>
          <t>Institution Support</t>
        </is>
      </c>
      <c r="G265" s="0">
        <v>611919</v>
      </c>
    </row>
    <row outlineLevel="0" r="266">
      <c r="A266" s="0" t="inlineStr">
        <is>
          <t>0147</t>
        </is>
      </c>
      <c r="B266" s="0" t="inlineStr">
        <is>
          <t>Vermilion CC</t>
        </is>
      </c>
      <c r="C266" s="0" t="inlineStr">
        <is>
          <t>670</t>
        </is>
      </c>
      <c r="D266" s="0" t="inlineStr">
        <is>
          <t>Public Relations/Development</t>
        </is>
      </c>
      <c r="E266" s="0" t="inlineStr">
        <is>
          <t>Institution Support</t>
        </is>
      </c>
      <c r="F266" s="0" t="inlineStr">
        <is>
          <t>Institution Support</t>
        </is>
      </c>
      <c r="G266" s="0">
        <v>20522.1</v>
      </c>
    </row>
    <row outlineLevel="0" r="267">
      <c r="A267" s="0" t="inlineStr">
        <is>
          <t>0147</t>
        </is>
      </c>
      <c r="B267" s="0" t="inlineStr">
        <is>
          <t>Vermilion CC</t>
        </is>
      </c>
      <c r="C267" s="0" t="inlineStr">
        <is>
          <t>710</t>
        </is>
      </c>
      <c r="D267" s="0" t="inlineStr">
        <is>
          <t>Physical Plant Operations</t>
        </is>
      </c>
      <c r="E267" s="0" t="inlineStr">
        <is>
          <t>Phys Plant Operation</t>
        </is>
      </c>
      <c r="F267" s="0" t="inlineStr">
        <is>
          <t>Physical Plant</t>
        </is>
      </c>
      <c r="G267" s="0">
        <v>599451.17</v>
      </c>
    </row>
    <row outlineLevel="0" r="268">
      <c r="A268" s="0" t="inlineStr">
        <is>
          <t>0147</t>
        </is>
      </c>
      <c r="B268" s="0" t="inlineStr">
        <is>
          <t>Vermilion CC</t>
        </is>
      </c>
      <c r="C268" s="0" t="inlineStr">
        <is>
          <t>800</t>
        </is>
      </c>
      <c r="D268" s="0" t="inlineStr">
        <is>
          <t>Scholarship / Financial Aid</t>
        </is>
      </c>
      <c r="E268" s="0" t="inlineStr">
        <is>
          <t>Student Services</t>
        </is>
      </c>
      <c r="F268" s="0" t="inlineStr">
        <is>
          <t>Student Services</t>
        </is>
      </c>
      <c r="G268" s="0">
        <v>58015.05</v>
      </c>
    </row>
    <row outlineLevel="0" r="269">
      <c r="A269" s="0" t="inlineStr">
        <is>
          <t>0147</t>
        </is>
      </c>
      <c r="B269" s="0" t="inlineStr">
        <is>
          <t>Vermilion CC</t>
        </is>
      </c>
      <c r="C269" s="0" t="inlineStr">
        <is>
          <t>999</t>
        </is>
      </c>
      <c r="D269" s="0" t="inlineStr">
        <is>
          <t>Revenue Only Cost Centers</t>
        </is>
      </c>
      <c r="E269" s="0" t="inlineStr">
        <is>
          <t>Institution Support</t>
        </is>
      </c>
      <c r="F269" s="0" t="inlineStr">
        <is>
          <t>Institution Support</t>
        </is>
      </c>
      <c r="G269" s="0">
        <v>-132483.19</v>
      </c>
    </row>
    <row outlineLevel="0" r="270">
      <c r="A270" s="0" t="inlineStr">
        <is>
          <t>0152</t>
        </is>
      </c>
      <c r="B270" s="0" t="inlineStr">
        <is>
          <t>Anoka/Ramsey</t>
        </is>
      </c>
      <c r="C270" s="0" t="inlineStr">
        <is>
          <t>110</t>
        </is>
      </c>
      <c r="D270" s="0" t="inlineStr">
        <is>
          <t>General Academic</t>
        </is>
      </c>
      <c r="E270" s="0" t="inlineStr">
        <is>
          <t>Instruction</t>
        </is>
      </c>
      <c r="F270" s="0" t="inlineStr">
        <is>
          <t>Instruction</t>
        </is>
      </c>
      <c r="G270" s="0">
        <v>17589374.31</v>
      </c>
    </row>
    <row outlineLevel="0" r="271">
      <c r="A271" s="0" t="inlineStr">
        <is>
          <t>0152</t>
        </is>
      </c>
      <c r="B271" s="0" t="inlineStr">
        <is>
          <t>Anoka/Ramsey</t>
        </is>
      </c>
      <c r="C271" s="0" t="inlineStr">
        <is>
          <t>120</t>
        </is>
      </c>
      <c r="D271" s="0" t="inlineStr">
        <is>
          <t>Occupational &amp; Vocational Instruction</t>
        </is>
      </c>
      <c r="E271" s="0" t="inlineStr">
        <is>
          <t>Instruction</t>
        </is>
      </c>
      <c r="F271" s="0" t="inlineStr">
        <is>
          <t>Instruction</t>
        </is>
      </c>
      <c r="G271" s="0">
        <v>4340116.66</v>
      </c>
    </row>
    <row outlineLevel="0" r="272">
      <c r="A272" s="0" t="inlineStr">
        <is>
          <t>0152</t>
        </is>
      </c>
      <c r="B272" s="0" t="inlineStr">
        <is>
          <t>Anoka/Ramsey</t>
        </is>
      </c>
      <c r="C272" s="0" t="inlineStr">
        <is>
          <t>160</t>
        </is>
      </c>
      <c r="D272" s="0" t="inlineStr">
        <is>
          <t>Continuing Education/Hour Based Training</t>
        </is>
      </c>
      <c r="E272" s="0" t="inlineStr">
        <is>
          <t>Public Service</t>
        </is>
      </c>
      <c r="F272" s="0" t="inlineStr">
        <is>
          <t>Instruction</t>
        </is>
      </c>
      <c r="G272" s="0">
        <v>1076084.69</v>
      </c>
    </row>
    <row outlineLevel="0" r="273">
      <c r="A273" s="0" t="inlineStr">
        <is>
          <t>0152</t>
        </is>
      </c>
      <c r="B273" s="0" t="inlineStr">
        <is>
          <t>Anoka/Ramsey</t>
        </is>
      </c>
      <c r="C273" s="0" t="inlineStr">
        <is>
          <t>220</t>
        </is>
      </c>
      <c r="D273" s="0" t="inlineStr">
        <is>
          <t>Individual or Project Research</t>
        </is>
      </c>
      <c r="E273" s="0" t="inlineStr">
        <is>
          <t>Research</t>
        </is>
      </c>
      <c r="F273" s="0" t="inlineStr">
        <is>
          <t>Research</t>
        </is>
      </c>
      <c r="G273" s="0">
        <v>2048.03</v>
      </c>
    </row>
    <row outlineLevel="0" r="274">
      <c r="A274" s="0" t="inlineStr">
        <is>
          <t>0152</t>
        </is>
      </c>
      <c r="B274" s="0" t="inlineStr">
        <is>
          <t>Anoka/Ramsey</t>
        </is>
      </c>
      <c r="C274" s="0" t="inlineStr">
        <is>
          <t>410</t>
        </is>
      </c>
      <c r="D274" s="0" t="inlineStr">
        <is>
          <t>Libraries</t>
        </is>
      </c>
      <c r="E274" s="0" t="inlineStr">
        <is>
          <t>Academic Support</t>
        </is>
      </c>
      <c r="F274" s="0" t="inlineStr">
        <is>
          <t>Academic Support</t>
        </is>
      </c>
      <c r="G274" s="0">
        <v>530064.23</v>
      </c>
    </row>
    <row outlineLevel="0" r="275">
      <c r="A275" s="0" t="inlineStr">
        <is>
          <t>0152</t>
        </is>
      </c>
      <c r="B275" s="0" t="inlineStr">
        <is>
          <t>Anoka/Ramsey</t>
        </is>
      </c>
      <c r="C275" s="0" t="inlineStr">
        <is>
          <t>440</t>
        </is>
      </c>
      <c r="D275" s="0" t="inlineStr">
        <is>
          <t>Academic Computing Support</t>
        </is>
      </c>
      <c r="E275" s="0" t="inlineStr">
        <is>
          <t>Academic Support</t>
        </is>
      </c>
      <c r="F275" s="0" t="inlineStr">
        <is>
          <t>Academic Support</t>
        </is>
      </c>
      <c r="G275" s="0">
        <v>3652842.37</v>
      </c>
    </row>
    <row outlineLevel="0" r="276">
      <c r="A276" s="0" t="inlineStr">
        <is>
          <t>0152</t>
        </is>
      </c>
      <c r="B276" s="0" t="inlineStr">
        <is>
          <t>Anoka/Ramsey</t>
        </is>
      </c>
      <c r="C276" s="0" t="inlineStr">
        <is>
          <t>460</t>
        </is>
      </c>
      <c r="D276" s="0" t="inlineStr">
        <is>
          <t>Academic Administration</t>
        </is>
      </c>
      <c r="E276" s="0" t="inlineStr">
        <is>
          <t>Academic Support</t>
        </is>
      </c>
      <c r="F276" s="0" t="inlineStr">
        <is>
          <t>Academic Support</t>
        </is>
      </c>
      <c r="G276" s="0">
        <v>2756927.19</v>
      </c>
    </row>
    <row outlineLevel="0" r="277">
      <c r="A277" s="0" t="inlineStr">
        <is>
          <t>0152</t>
        </is>
      </c>
      <c r="B277" s="0" t="inlineStr">
        <is>
          <t>Anoka/Ramsey</t>
        </is>
      </c>
      <c r="C277" s="0" t="inlineStr">
        <is>
          <t>470</t>
        </is>
      </c>
      <c r="D277" s="0" t="inlineStr">
        <is>
          <t>Course and Curriculum Development</t>
        </is>
      </c>
      <c r="E277" s="0" t="inlineStr">
        <is>
          <t>Academic Support</t>
        </is>
      </c>
      <c r="F277" s="0" t="inlineStr">
        <is>
          <t>Academic Support</t>
        </is>
      </c>
      <c r="G277" s="0">
        <v>66823.38</v>
      </c>
    </row>
    <row outlineLevel="0" r="278">
      <c r="A278" s="0" t="inlineStr">
        <is>
          <t>0152</t>
        </is>
      </c>
      <c r="B278" s="0" t="inlineStr">
        <is>
          <t>Anoka/Ramsey</t>
        </is>
      </c>
      <c r="C278" s="0" t="inlineStr">
        <is>
          <t>480</t>
        </is>
      </c>
      <c r="D278" s="0" t="inlineStr">
        <is>
          <t>Academic Personnel Development</t>
        </is>
      </c>
      <c r="E278" s="0" t="inlineStr">
        <is>
          <t>Academic Support</t>
        </is>
      </c>
      <c r="F278" s="0" t="inlineStr">
        <is>
          <t>Academic Support</t>
        </is>
      </c>
      <c r="G278" s="0">
        <v>1112426.44</v>
      </c>
    </row>
    <row outlineLevel="0" r="279">
      <c r="A279" s="0" t="inlineStr">
        <is>
          <t>0152</t>
        </is>
      </c>
      <c r="B279" s="0" t="inlineStr">
        <is>
          <t>Anoka/Ramsey</t>
        </is>
      </c>
      <c r="C279" s="0" t="inlineStr">
        <is>
          <t>510</t>
        </is>
      </c>
      <c r="D279" s="0" t="inlineStr">
        <is>
          <t>Social and Cultural Development</t>
        </is>
      </c>
      <c r="E279" s="0" t="inlineStr">
        <is>
          <t>Student Services</t>
        </is>
      </c>
      <c r="F279" s="0" t="inlineStr">
        <is>
          <t>Student Services</t>
        </is>
      </c>
      <c r="G279" s="0">
        <v>166676.64</v>
      </c>
    </row>
    <row outlineLevel="0" r="280">
      <c r="A280" s="0" t="inlineStr">
        <is>
          <t>0152</t>
        </is>
      </c>
      <c r="B280" s="0" t="inlineStr">
        <is>
          <t>Anoka/Ramsey</t>
        </is>
      </c>
      <c r="C280" s="0" t="inlineStr">
        <is>
          <t>515</t>
        </is>
      </c>
      <c r="D280" s="0" t="inlineStr">
        <is>
          <t>Intercollegiate Athletics</t>
        </is>
      </c>
      <c r="E280" s="0" t="inlineStr">
        <is>
          <t>Other</t>
        </is>
      </c>
      <c r="F280" s="0" t="inlineStr">
        <is>
          <t>Student Services</t>
        </is>
      </c>
      <c r="G280" s="0">
        <v>44484.7</v>
      </c>
    </row>
    <row outlineLevel="0" r="281">
      <c r="A281" s="0" t="inlineStr">
        <is>
          <t>0152</t>
        </is>
      </c>
      <c r="B281" s="0" t="inlineStr">
        <is>
          <t>Anoka/Ramsey</t>
        </is>
      </c>
      <c r="C281" s="0" t="inlineStr">
        <is>
          <t>530</t>
        </is>
      </c>
      <c r="D281" s="0" t="inlineStr">
        <is>
          <t>Counseling and Career Guidance</t>
        </is>
      </c>
      <c r="E281" s="0" t="inlineStr">
        <is>
          <t>Student Services</t>
        </is>
      </c>
      <c r="F281" s="0" t="inlineStr">
        <is>
          <t>Student Services</t>
        </is>
      </c>
      <c r="G281" s="0">
        <v>1815544.31</v>
      </c>
    </row>
    <row outlineLevel="0" r="282">
      <c r="A282" s="0" t="inlineStr">
        <is>
          <t>0152</t>
        </is>
      </c>
      <c r="B282" s="0" t="inlineStr">
        <is>
          <t>Anoka/Ramsey</t>
        </is>
      </c>
      <c r="C282" s="0" t="inlineStr">
        <is>
          <t>540</t>
        </is>
      </c>
      <c r="D282" s="0" t="inlineStr">
        <is>
          <t>Financial Aid</t>
        </is>
      </c>
      <c r="E282" s="0" t="inlineStr">
        <is>
          <t>Student Services</t>
        </is>
      </c>
      <c r="F282" s="0" t="inlineStr">
        <is>
          <t>Student Services</t>
        </is>
      </c>
      <c r="G282" s="0">
        <v>418318.49</v>
      </c>
    </row>
    <row outlineLevel="0" r="283">
      <c r="A283" s="0" t="inlineStr">
        <is>
          <t>0152</t>
        </is>
      </c>
      <c r="B283" s="0" t="inlineStr">
        <is>
          <t>Anoka/Ramsey</t>
        </is>
      </c>
      <c r="C283" s="0" t="inlineStr">
        <is>
          <t>550</t>
        </is>
      </c>
      <c r="D283" s="0" t="inlineStr">
        <is>
          <t>Student Support</t>
        </is>
      </c>
      <c r="E283" s="0" t="inlineStr">
        <is>
          <t>Student Services</t>
        </is>
      </c>
      <c r="F283" s="0" t="inlineStr">
        <is>
          <t>Student Services</t>
        </is>
      </c>
      <c r="G283" s="0">
        <v>1244765.81</v>
      </c>
    </row>
    <row outlineLevel="0" r="284">
      <c r="A284" s="0" t="inlineStr">
        <is>
          <t>0152</t>
        </is>
      </c>
      <c r="B284" s="0" t="inlineStr">
        <is>
          <t>Anoka/Ramsey</t>
        </is>
      </c>
      <c r="C284" s="0" t="inlineStr">
        <is>
          <t>560</t>
        </is>
      </c>
      <c r="D284" s="0" t="inlineStr">
        <is>
          <t>Student Services Administration</t>
        </is>
      </c>
      <c r="E284" s="0" t="inlineStr">
        <is>
          <t>Student Services</t>
        </is>
      </c>
      <c r="F284" s="0" t="inlineStr">
        <is>
          <t>Student Services</t>
        </is>
      </c>
      <c r="G284" s="0">
        <v>307251.16</v>
      </c>
    </row>
    <row outlineLevel="0" r="285">
      <c r="A285" s="0" t="inlineStr">
        <is>
          <t>0152</t>
        </is>
      </c>
      <c r="B285" s="0" t="inlineStr">
        <is>
          <t>Anoka/Ramsey</t>
        </is>
      </c>
      <c r="C285" s="0" t="inlineStr">
        <is>
          <t>590</t>
        </is>
      </c>
      <c r="D285" s="0" t="inlineStr">
        <is>
          <t>Admissions, Records and Recruitment Mkt</t>
        </is>
      </c>
      <c r="E285" s="0" t="inlineStr">
        <is>
          <t>Student Services</t>
        </is>
      </c>
      <c r="F285" s="0" t="inlineStr">
        <is>
          <t>Student Services</t>
        </is>
      </c>
      <c r="G285" s="0">
        <v>1362361.52</v>
      </c>
    </row>
    <row outlineLevel="0" r="286">
      <c r="A286" s="0" t="inlineStr">
        <is>
          <t>0152</t>
        </is>
      </c>
      <c r="B286" s="0" t="inlineStr">
        <is>
          <t>Anoka/Ramsey</t>
        </is>
      </c>
      <c r="C286" s="0" t="inlineStr">
        <is>
          <t>610</t>
        </is>
      </c>
      <c r="D286" s="0" t="inlineStr">
        <is>
          <t>Executive Management</t>
        </is>
      </c>
      <c r="E286" s="0" t="inlineStr">
        <is>
          <t>Institution Support</t>
        </is>
      </c>
      <c r="F286" s="0" t="inlineStr">
        <is>
          <t>Institution Support</t>
        </is>
      </c>
      <c r="G286" s="0">
        <v>914609.32</v>
      </c>
    </row>
    <row outlineLevel="0" r="287">
      <c r="A287" s="0" t="inlineStr">
        <is>
          <t>0152</t>
        </is>
      </c>
      <c r="B287" s="0" t="inlineStr">
        <is>
          <t>Anoka/Ramsey</t>
        </is>
      </c>
      <c r="C287" s="0" t="inlineStr">
        <is>
          <t>620</t>
        </is>
      </c>
      <c r="D287" s="0" t="inlineStr">
        <is>
          <t>Fiscal Operations</t>
        </is>
      </c>
      <c r="E287" s="0" t="inlineStr">
        <is>
          <t>Institution Support</t>
        </is>
      </c>
      <c r="F287" s="0" t="inlineStr">
        <is>
          <t>Institution Support</t>
        </is>
      </c>
      <c r="G287" s="0">
        <v>1144755.29</v>
      </c>
    </row>
    <row outlineLevel="0" r="288">
      <c r="A288" s="0" t="inlineStr">
        <is>
          <t>0152</t>
        </is>
      </c>
      <c r="B288" s="0" t="inlineStr">
        <is>
          <t>Anoka/Ramsey</t>
        </is>
      </c>
      <c r="C288" s="0" t="inlineStr">
        <is>
          <t>625</t>
        </is>
      </c>
      <c r="D288" s="0" t="inlineStr">
        <is>
          <t>Administrative Computing</t>
        </is>
      </c>
      <c r="E288" s="0" t="inlineStr">
        <is>
          <t>Institution Support</t>
        </is>
      </c>
      <c r="F288" s="0" t="inlineStr">
        <is>
          <t>Institution Support</t>
        </is>
      </c>
      <c r="G288" s="0">
        <v>1483524.43</v>
      </c>
    </row>
    <row outlineLevel="0" r="289">
      <c r="A289" s="0" t="inlineStr">
        <is>
          <t>0152</t>
        </is>
      </c>
      <c r="B289" s="0" t="inlineStr">
        <is>
          <t>Anoka/Ramsey</t>
        </is>
      </c>
      <c r="C289" s="0" t="inlineStr">
        <is>
          <t>630</t>
        </is>
      </c>
      <c r="D289" s="0" t="inlineStr">
        <is>
          <t>General Administrative</t>
        </is>
      </c>
      <c r="E289" s="0" t="inlineStr">
        <is>
          <t>Institution Support</t>
        </is>
      </c>
      <c r="F289" s="0" t="inlineStr">
        <is>
          <t>Institution Support</t>
        </is>
      </c>
      <c r="G289" s="0">
        <v>785415.28</v>
      </c>
    </row>
    <row outlineLevel="0" r="290">
      <c r="A290" s="0" t="inlineStr">
        <is>
          <t>0152</t>
        </is>
      </c>
      <c r="B290" s="0" t="inlineStr">
        <is>
          <t>Anoka/Ramsey</t>
        </is>
      </c>
      <c r="C290" s="0" t="inlineStr">
        <is>
          <t>650</t>
        </is>
      </c>
      <c r="D290" s="0" t="inlineStr">
        <is>
          <t>Staff Development</t>
        </is>
      </c>
      <c r="E290" s="0" t="inlineStr">
        <is>
          <t>Institution Support</t>
        </is>
      </c>
      <c r="F290" s="0" t="inlineStr">
        <is>
          <t>Institution Support</t>
        </is>
      </c>
      <c r="G290" s="0">
        <v>66231.11</v>
      </c>
    </row>
    <row outlineLevel="0" r="291">
      <c r="A291" s="0" t="inlineStr">
        <is>
          <t>0152</t>
        </is>
      </c>
      <c r="B291" s="0" t="inlineStr">
        <is>
          <t>Anoka/Ramsey</t>
        </is>
      </c>
      <c r="C291" s="0" t="inlineStr">
        <is>
          <t>670</t>
        </is>
      </c>
      <c r="D291" s="0" t="inlineStr">
        <is>
          <t>Public Relations/Development</t>
        </is>
      </c>
      <c r="E291" s="0" t="inlineStr">
        <is>
          <t>Institution Support</t>
        </is>
      </c>
      <c r="F291" s="0" t="inlineStr">
        <is>
          <t>Institution Support</t>
        </is>
      </c>
      <c r="G291" s="0">
        <v>1522618.09</v>
      </c>
    </row>
    <row outlineLevel="0" r="292">
      <c r="A292" s="0" t="inlineStr">
        <is>
          <t>0152</t>
        </is>
      </c>
      <c r="B292" s="0" t="inlineStr">
        <is>
          <t>Anoka/Ramsey</t>
        </is>
      </c>
      <c r="C292" s="0" t="inlineStr">
        <is>
          <t>710</t>
        </is>
      </c>
      <c r="D292" s="0" t="inlineStr">
        <is>
          <t>Physical Plant Operations</t>
        </is>
      </c>
      <c r="E292" s="0" t="inlineStr">
        <is>
          <t>Phys Plant Operation</t>
        </is>
      </c>
      <c r="F292" s="0" t="inlineStr">
        <is>
          <t>Physical Plant</t>
        </is>
      </c>
      <c r="G292" s="0">
        <v>4815634.09</v>
      </c>
    </row>
    <row outlineLevel="0" r="293">
      <c r="A293" s="0" t="inlineStr">
        <is>
          <t>0152</t>
        </is>
      </c>
      <c r="B293" s="0" t="inlineStr">
        <is>
          <t>Anoka/Ramsey</t>
        </is>
      </c>
      <c r="C293" s="0" t="inlineStr">
        <is>
          <t>800</t>
        </is>
      </c>
      <c r="D293" s="0" t="inlineStr">
        <is>
          <t>Scholarship / Financial Aid</t>
        </is>
      </c>
      <c r="E293" s="0" t="inlineStr">
        <is>
          <t>Student Services</t>
        </is>
      </c>
      <c r="F293" s="0" t="inlineStr">
        <is>
          <t>Student Services</t>
        </is>
      </c>
      <c r="G293" s="0">
        <v>159219.81</v>
      </c>
    </row>
    <row outlineLevel="0" r="294">
      <c r="A294" s="0" t="inlineStr">
        <is>
          <t>0152</t>
        </is>
      </c>
      <c r="B294" s="0" t="inlineStr">
        <is>
          <t>Anoka/Ramsey</t>
        </is>
      </c>
      <c r="C294" s="0" t="inlineStr">
        <is>
          <t>900</t>
        </is>
      </c>
      <c r="D294" s="0" t="inlineStr">
        <is>
          <t>Auxiliary Enterprise</t>
        </is>
      </c>
      <c r="G294" s="0">
        <v>79.14</v>
      </c>
    </row>
    <row outlineLevel="0" r="295">
      <c r="A295" s="0" t="inlineStr">
        <is>
          <t>0152</t>
        </is>
      </c>
      <c r="B295" s="0" t="inlineStr">
        <is>
          <t>Anoka/Ramsey</t>
        </is>
      </c>
      <c r="C295" s="0" t="inlineStr">
        <is>
          <t>950</t>
        </is>
      </c>
      <c r="D295" s="0" t="inlineStr">
        <is>
          <t>Agency</t>
        </is>
      </c>
      <c r="G295" s="0">
        <v>8745.69</v>
      </c>
    </row>
    <row outlineLevel="0" r="296">
      <c r="A296" s="0" t="inlineStr">
        <is>
          <t>0152</t>
        </is>
      </c>
      <c r="B296" s="0" t="inlineStr">
        <is>
          <t>Anoka/Ramsey</t>
        </is>
      </c>
      <c r="C296" s="0" t="inlineStr">
        <is>
          <t>999</t>
        </is>
      </c>
      <c r="D296" s="0" t="inlineStr">
        <is>
          <t>Revenue Only Cost Centers</t>
        </is>
      </c>
      <c r="E296" s="0" t="inlineStr">
        <is>
          <t>Institution Support</t>
        </is>
      </c>
      <c r="F296" s="0" t="inlineStr">
        <is>
          <t>Institution Support</t>
        </is>
      </c>
      <c r="G296" s="0">
        <v>811237.16</v>
      </c>
    </row>
    <row outlineLevel="0" r="297">
      <c r="A297" s="0" t="inlineStr">
        <is>
          <t>0153</t>
        </is>
      </c>
      <c r="B297" s="0" t="inlineStr">
        <is>
          <t>N. Hennepin</t>
        </is>
      </c>
      <c r="C297" s="0" t="inlineStr">
        <is>
          <t>110</t>
        </is>
      </c>
      <c r="D297" s="0" t="inlineStr">
        <is>
          <t>General Academic</t>
        </is>
      </c>
      <c r="E297" s="0" t="inlineStr">
        <is>
          <t>Instruction</t>
        </is>
      </c>
      <c r="F297" s="0" t="inlineStr">
        <is>
          <t>Instruction</t>
        </is>
      </c>
      <c r="G297" s="0">
        <v>16657763.67</v>
      </c>
    </row>
    <row outlineLevel="0" r="298">
      <c r="A298" s="0" t="inlineStr">
        <is>
          <t>0153</t>
        </is>
      </c>
      <c r="B298" s="0" t="inlineStr">
        <is>
          <t>N. Hennepin</t>
        </is>
      </c>
      <c r="C298" s="0" t="inlineStr">
        <is>
          <t>210</t>
        </is>
      </c>
      <c r="D298" s="0" t="inlineStr">
        <is>
          <t>Institutes and Research Center</t>
        </is>
      </c>
      <c r="E298" s="0" t="inlineStr">
        <is>
          <t>Research</t>
        </is>
      </c>
      <c r="F298" s="0" t="inlineStr">
        <is>
          <t>Research</t>
        </is>
      </c>
      <c r="G298" s="0">
        <v>749.09</v>
      </c>
    </row>
    <row outlineLevel="0" r="299">
      <c r="A299" s="0" t="inlineStr">
        <is>
          <t>0153</t>
        </is>
      </c>
      <c r="B299" s="0" t="inlineStr">
        <is>
          <t>N. Hennepin</t>
        </is>
      </c>
      <c r="C299" s="0" t="inlineStr">
        <is>
          <t>410</t>
        </is>
      </c>
      <c r="D299" s="0" t="inlineStr">
        <is>
          <t>Libraries</t>
        </is>
      </c>
      <c r="E299" s="0" t="inlineStr">
        <is>
          <t>Academic Support</t>
        </is>
      </c>
      <c r="F299" s="0" t="inlineStr">
        <is>
          <t>Academic Support</t>
        </is>
      </c>
      <c r="G299" s="0">
        <v>556601.18</v>
      </c>
    </row>
    <row outlineLevel="0" r="300">
      <c r="A300" s="0" t="inlineStr">
        <is>
          <t>0153</t>
        </is>
      </c>
      <c r="B300" s="0" t="inlineStr">
        <is>
          <t>N. Hennepin</t>
        </is>
      </c>
      <c r="C300" s="0" t="inlineStr">
        <is>
          <t>430</t>
        </is>
      </c>
      <c r="D300" s="0" t="inlineStr">
        <is>
          <t>Educational Media Services</t>
        </is>
      </c>
      <c r="E300" s="0" t="inlineStr">
        <is>
          <t>Academic Support</t>
        </is>
      </c>
      <c r="F300" s="0" t="inlineStr">
        <is>
          <t>Academic Support</t>
        </is>
      </c>
      <c r="G300" s="0">
        <v>199431.87</v>
      </c>
    </row>
    <row outlineLevel="0" r="301">
      <c r="A301" s="0" t="inlineStr">
        <is>
          <t>0153</t>
        </is>
      </c>
      <c r="B301" s="0" t="inlineStr">
        <is>
          <t>N. Hennepin</t>
        </is>
      </c>
      <c r="C301" s="0" t="inlineStr">
        <is>
          <t>440</t>
        </is>
      </c>
      <c r="D301" s="0" t="inlineStr">
        <is>
          <t>Academic Computing Support</t>
        </is>
      </c>
      <c r="E301" s="0" t="inlineStr">
        <is>
          <t>Academic Support</t>
        </is>
      </c>
      <c r="F301" s="0" t="inlineStr">
        <is>
          <t>Academic Support</t>
        </is>
      </c>
      <c r="G301" s="0">
        <v>2292418.01</v>
      </c>
    </row>
    <row outlineLevel="0" r="302">
      <c r="A302" s="0" t="inlineStr">
        <is>
          <t>0153</t>
        </is>
      </c>
      <c r="B302" s="0" t="inlineStr">
        <is>
          <t>N. Hennepin</t>
        </is>
      </c>
      <c r="C302" s="0" t="inlineStr">
        <is>
          <t>450</t>
        </is>
      </c>
      <c r="D302" s="0" t="inlineStr">
        <is>
          <t>Ancillary Support</t>
        </is>
      </c>
      <c r="E302" s="0" t="inlineStr">
        <is>
          <t>Academic Support</t>
        </is>
      </c>
      <c r="F302" s="0" t="inlineStr">
        <is>
          <t>Academic Support</t>
        </is>
      </c>
      <c r="G302" s="0">
        <v>461370.46</v>
      </c>
    </row>
    <row outlineLevel="0" r="303">
      <c r="A303" s="0" t="inlineStr">
        <is>
          <t>0153</t>
        </is>
      </c>
      <c r="B303" s="0" t="inlineStr">
        <is>
          <t>N. Hennepin</t>
        </is>
      </c>
      <c r="C303" s="0" t="inlineStr">
        <is>
          <t>460</t>
        </is>
      </c>
      <c r="D303" s="0" t="inlineStr">
        <is>
          <t>Academic Administration</t>
        </is>
      </c>
      <c r="E303" s="0" t="inlineStr">
        <is>
          <t>Academic Support</t>
        </is>
      </c>
      <c r="F303" s="0" t="inlineStr">
        <is>
          <t>Academic Support</t>
        </is>
      </c>
      <c r="G303" s="0">
        <v>2509562.3</v>
      </c>
    </row>
    <row outlineLevel="0" r="304">
      <c r="A304" s="0" t="inlineStr">
        <is>
          <t>0153</t>
        </is>
      </c>
      <c r="B304" s="0" t="inlineStr">
        <is>
          <t>N. Hennepin</t>
        </is>
      </c>
      <c r="C304" s="0" t="inlineStr">
        <is>
          <t>470</t>
        </is>
      </c>
      <c r="D304" s="0" t="inlineStr">
        <is>
          <t>Course and Curriculum Development</t>
        </is>
      </c>
      <c r="E304" s="0" t="inlineStr">
        <is>
          <t>Academic Support</t>
        </is>
      </c>
      <c r="F304" s="0" t="inlineStr">
        <is>
          <t>Academic Support</t>
        </is>
      </c>
      <c r="G304" s="0">
        <v>476345.8</v>
      </c>
    </row>
    <row outlineLevel="0" r="305">
      <c r="A305" s="0" t="inlineStr">
        <is>
          <t>0153</t>
        </is>
      </c>
      <c r="B305" s="0" t="inlineStr">
        <is>
          <t>N. Hennepin</t>
        </is>
      </c>
      <c r="C305" s="0" t="inlineStr">
        <is>
          <t>480</t>
        </is>
      </c>
      <c r="D305" s="0" t="inlineStr">
        <is>
          <t>Academic Personnel Development</t>
        </is>
      </c>
      <c r="E305" s="0" t="inlineStr">
        <is>
          <t>Academic Support</t>
        </is>
      </c>
      <c r="F305" s="0" t="inlineStr">
        <is>
          <t>Academic Support</t>
        </is>
      </c>
      <c r="G305" s="0">
        <v>878797.41</v>
      </c>
    </row>
    <row outlineLevel="0" r="306">
      <c r="A306" s="0" t="inlineStr">
        <is>
          <t>0153</t>
        </is>
      </c>
      <c r="B306" s="0" t="inlineStr">
        <is>
          <t>N. Hennepin</t>
        </is>
      </c>
      <c r="C306" s="0" t="inlineStr">
        <is>
          <t>510</t>
        </is>
      </c>
      <c r="D306" s="0" t="inlineStr">
        <is>
          <t>Social and Cultural Development</t>
        </is>
      </c>
      <c r="E306" s="0" t="inlineStr">
        <is>
          <t>Student Services</t>
        </is>
      </c>
      <c r="F306" s="0" t="inlineStr">
        <is>
          <t>Student Services</t>
        </is>
      </c>
      <c r="G306" s="0">
        <v>327961.61</v>
      </c>
    </row>
    <row outlineLevel="0" r="307">
      <c r="A307" s="0" t="inlineStr">
        <is>
          <t>0153</t>
        </is>
      </c>
      <c r="B307" s="0" t="inlineStr">
        <is>
          <t>N. Hennepin</t>
        </is>
      </c>
      <c r="C307" s="0" t="inlineStr">
        <is>
          <t>530</t>
        </is>
      </c>
      <c r="D307" s="0" t="inlineStr">
        <is>
          <t>Counseling and Career Guidance</t>
        </is>
      </c>
      <c r="E307" s="0" t="inlineStr">
        <is>
          <t>Student Services</t>
        </is>
      </c>
      <c r="F307" s="0" t="inlineStr">
        <is>
          <t>Student Services</t>
        </is>
      </c>
      <c r="G307" s="0">
        <v>1991579.39</v>
      </c>
    </row>
    <row outlineLevel="0" r="308">
      <c r="A308" s="0" t="inlineStr">
        <is>
          <t>0153</t>
        </is>
      </c>
      <c r="B308" s="0" t="inlineStr">
        <is>
          <t>N. Hennepin</t>
        </is>
      </c>
      <c r="C308" s="0" t="inlineStr">
        <is>
          <t>540</t>
        </is>
      </c>
      <c r="D308" s="0" t="inlineStr">
        <is>
          <t>Financial Aid</t>
        </is>
      </c>
      <c r="E308" s="0" t="inlineStr">
        <is>
          <t>Student Services</t>
        </is>
      </c>
      <c r="F308" s="0" t="inlineStr">
        <is>
          <t>Student Services</t>
        </is>
      </c>
      <c r="G308" s="0">
        <v>572100.39</v>
      </c>
    </row>
    <row outlineLevel="0" r="309">
      <c r="A309" s="0" t="inlineStr">
        <is>
          <t>0153</t>
        </is>
      </c>
      <c r="B309" s="0" t="inlineStr">
        <is>
          <t>N. Hennepin</t>
        </is>
      </c>
      <c r="C309" s="0" t="inlineStr">
        <is>
          <t>550</t>
        </is>
      </c>
      <c r="D309" s="0" t="inlineStr">
        <is>
          <t>Student Support</t>
        </is>
      </c>
      <c r="E309" s="0" t="inlineStr">
        <is>
          <t>Student Services</t>
        </is>
      </c>
      <c r="F309" s="0" t="inlineStr">
        <is>
          <t>Student Services</t>
        </is>
      </c>
      <c r="G309" s="0">
        <v>734935.49</v>
      </c>
    </row>
    <row outlineLevel="0" r="310">
      <c r="A310" s="0" t="inlineStr">
        <is>
          <t>0153</t>
        </is>
      </c>
      <c r="B310" s="0" t="inlineStr">
        <is>
          <t>N. Hennepin</t>
        </is>
      </c>
      <c r="C310" s="0" t="inlineStr">
        <is>
          <t>560</t>
        </is>
      </c>
      <c r="D310" s="0" t="inlineStr">
        <is>
          <t>Student Services Administration</t>
        </is>
      </c>
      <c r="E310" s="0" t="inlineStr">
        <is>
          <t>Student Services</t>
        </is>
      </c>
      <c r="F310" s="0" t="inlineStr">
        <is>
          <t>Student Services</t>
        </is>
      </c>
      <c r="G310" s="0">
        <v>142317.3</v>
      </c>
    </row>
    <row outlineLevel="0" r="311">
      <c r="A311" s="0" t="inlineStr">
        <is>
          <t>0153</t>
        </is>
      </c>
      <c r="B311" s="0" t="inlineStr">
        <is>
          <t>N. Hennepin</t>
        </is>
      </c>
      <c r="C311" s="0" t="inlineStr">
        <is>
          <t>590</t>
        </is>
      </c>
      <c r="D311" s="0" t="inlineStr">
        <is>
          <t>Admissions, Records and Recruitment Mkt</t>
        </is>
      </c>
      <c r="E311" s="0" t="inlineStr">
        <is>
          <t>Student Services</t>
        </is>
      </c>
      <c r="F311" s="0" t="inlineStr">
        <is>
          <t>Student Services</t>
        </is>
      </c>
      <c r="G311" s="0">
        <v>1432459.45</v>
      </c>
    </row>
    <row outlineLevel="0" r="312">
      <c r="A312" s="0" t="inlineStr">
        <is>
          <t>0153</t>
        </is>
      </c>
      <c r="B312" s="0" t="inlineStr">
        <is>
          <t>N. Hennepin</t>
        </is>
      </c>
      <c r="C312" s="0" t="inlineStr">
        <is>
          <t>610</t>
        </is>
      </c>
      <c r="D312" s="0" t="inlineStr">
        <is>
          <t>Executive Management</t>
        </is>
      </c>
      <c r="E312" s="0" t="inlineStr">
        <is>
          <t>Institution Support</t>
        </is>
      </c>
      <c r="F312" s="0" t="inlineStr">
        <is>
          <t>Institution Support</t>
        </is>
      </c>
      <c r="G312" s="0">
        <v>1308535.32</v>
      </c>
    </row>
    <row outlineLevel="0" r="313">
      <c r="A313" s="0" t="inlineStr">
        <is>
          <t>0153</t>
        </is>
      </c>
      <c r="B313" s="0" t="inlineStr">
        <is>
          <t>N. Hennepin</t>
        </is>
      </c>
      <c r="C313" s="0" t="inlineStr">
        <is>
          <t>620</t>
        </is>
      </c>
      <c r="D313" s="0" t="inlineStr">
        <is>
          <t>Fiscal Operations</t>
        </is>
      </c>
      <c r="E313" s="0" t="inlineStr">
        <is>
          <t>Institution Support</t>
        </is>
      </c>
      <c r="F313" s="0" t="inlineStr">
        <is>
          <t>Institution Support</t>
        </is>
      </c>
      <c r="G313" s="0">
        <v>884577.28</v>
      </c>
    </row>
    <row outlineLevel="0" r="314">
      <c r="A314" s="0" t="inlineStr">
        <is>
          <t>0153</t>
        </is>
      </c>
      <c r="B314" s="0" t="inlineStr">
        <is>
          <t>N. Hennepin</t>
        </is>
      </c>
      <c r="C314" s="0" t="inlineStr">
        <is>
          <t>625</t>
        </is>
      </c>
      <c r="D314" s="0" t="inlineStr">
        <is>
          <t>Administrative Computing</t>
        </is>
      </c>
      <c r="E314" s="0" t="inlineStr">
        <is>
          <t>Institution Support</t>
        </is>
      </c>
      <c r="F314" s="0" t="inlineStr">
        <is>
          <t>Institution Support</t>
        </is>
      </c>
      <c r="G314" s="0">
        <v>1107775.77</v>
      </c>
    </row>
    <row outlineLevel="0" r="315">
      <c r="A315" s="0" t="inlineStr">
        <is>
          <t>0153</t>
        </is>
      </c>
      <c r="B315" s="0" t="inlineStr">
        <is>
          <t>N. Hennepin</t>
        </is>
      </c>
      <c r="C315" s="0" t="inlineStr">
        <is>
          <t>630</t>
        </is>
      </c>
      <c r="D315" s="0" t="inlineStr">
        <is>
          <t>General Administrative</t>
        </is>
      </c>
      <c r="E315" s="0" t="inlineStr">
        <is>
          <t>Institution Support</t>
        </is>
      </c>
      <c r="F315" s="0" t="inlineStr">
        <is>
          <t>Institution Support</t>
        </is>
      </c>
      <c r="G315" s="0">
        <v>1980385.9</v>
      </c>
    </row>
    <row outlineLevel="0" r="316">
      <c r="A316" s="0" t="inlineStr">
        <is>
          <t>0153</t>
        </is>
      </c>
      <c r="B316" s="0" t="inlineStr">
        <is>
          <t>N. Hennepin</t>
        </is>
      </c>
      <c r="C316" s="0" t="inlineStr">
        <is>
          <t>650</t>
        </is>
      </c>
      <c r="D316" s="0" t="inlineStr">
        <is>
          <t>Staff Development</t>
        </is>
      </c>
      <c r="E316" s="0" t="inlineStr">
        <is>
          <t>Institution Support</t>
        </is>
      </c>
      <c r="F316" s="0" t="inlineStr">
        <is>
          <t>Institution Support</t>
        </is>
      </c>
      <c r="G316" s="0">
        <v>52893.19</v>
      </c>
    </row>
    <row outlineLevel="0" r="317">
      <c r="A317" s="0" t="inlineStr">
        <is>
          <t>0153</t>
        </is>
      </c>
      <c r="B317" s="0" t="inlineStr">
        <is>
          <t>N. Hennepin</t>
        </is>
      </c>
      <c r="C317" s="0" t="inlineStr">
        <is>
          <t>670</t>
        </is>
      </c>
      <c r="D317" s="0" t="inlineStr">
        <is>
          <t>Public Relations/Development</t>
        </is>
      </c>
      <c r="E317" s="0" t="inlineStr">
        <is>
          <t>Institution Support</t>
        </is>
      </c>
      <c r="F317" s="0" t="inlineStr">
        <is>
          <t>Institution Support</t>
        </is>
      </c>
      <c r="G317" s="0">
        <v>900370.36</v>
      </c>
    </row>
    <row outlineLevel="0" r="318">
      <c r="A318" s="0" t="inlineStr">
        <is>
          <t>0153</t>
        </is>
      </c>
      <c r="B318" s="0" t="inlineStr">
        <is>
          <t>N. Hennepin</t>
        </is>
      </c>
      <c r="C318" s="0" t="inlineStr">
        <is>
          <t>710</t>
        </is>
      </c>
      <c r="D318" s="0" t="inlineStr">
        <is>
          <t>Physical Plant Operations</t>
        </is>
      </c>
      <c r="E318" s="0" t="inlineStr">
        <is>
          <t>Phys Plant Operation</t>
        </is>
      </c>
      <c r="F318" s="0" t="inlineStr">
        <is>
          <t>Physical Plant</t>
        </is>
      </c>
      <c r="G318" s="0">
        <v>4259113.41</v>
      </c>
    </row>
    <row outlineLevel="0" r="319">
      <c r="A319" s="0" t="inlineStr">
        <is>
          <t>0153</t>
        </is>
      </c>
      <c r="B319" s="0" t="inlineStr">
        <is>
          <t>N. Hennepin</t>
        </is>
      </c>
      <c r="C319" s="0" t="inlineStr">
        <is>
          <t>800</t>
        </is>
      </c>
      <c r="D319" s="0" t="inlineStr">
        <is>
          <t>Scholarship / Financial Aid</t>
        </is>
      </c>
      <c r="E319" s="0" t="inlineStr">
        <is>
          <t>Student Services</t>
        </is>
      </c>
      <c r="F319" s="0" t="inlineStr">
        <is>
          <t>Student Services</t>
        </is>
      </c>
      <c r="G319" s="0">
        <v>164889.3</v>
      </c>
    </row>
    <row outlineLevel="0" r="320">
      <c r="A320" s="0" t="inlineStr">
        <is>
          <t>0155</t>
        </is>
      </c>
      <c r="B320" s="0" t="inlineStr">
        <is>
          <t>Rainy River</t>
        </is>
      </c>
      <c r="C320" s="0" t="inlineStr">
        <is>
          <t>110</t>
        </is>
      </c>
      <c r="D320" s="0" t="inlineStr">
        <is>
          <t>General Academic</t>
        </is>
      </c>
      <c r="E320" s="0" t="inlineStr">
        <is>
          <t>Instruction</t>
        </is>
      </c>
      <c r="F320" s="0" t="inlineStr">
        <is>
          <t>Instruction</t>
        </is>
      </c>
      <c r="G320" s="0">
        <v>855743.78</v>
      </c>
    </row>
    <row outlineLevel="0" r="321">
      <c r="A321" s="0" t="inlineStr">
        <is>
          <t>0155</t>
        </is>
      </c>
      <c r="B321" s="0" t="inlineStr">
        <is>
          <t>Rainy River</t>
        </is>
      </c>
      <c r="C321" s="0" t="inlineStr">
        <is>
          <t>120</t>
        </is>
      </c>
      <c r="D321" s="0" t="inlineStr">
        <is>
          <t>Occupational &amp; Vocational Instruction</t>
        </is>
      </c>
      <c r="E321" s="0" t="inlineStr">
        <is>
          <t>Instruction</t>
        </is>
      </c>
      <c r="F321" s="0" t="inlineStr">
        <is>
          <t>Instruction</t>
        </is>
      </c>
      <c r="G321" s="0">
        <v>12696.21</v>
      </c>
    </row>
    <row outlineLevel="0" r="322">
      <c r="A322" s="0" t="inlineStr">
        <is>
          <t>0155</t>
        </is>
      </c>
      <c r="B322" s="0" t="inlineStr">
        <is>
          <t>Rainy River</t>
        </is>
      </c>
      <c r="C322" s="0" t="inlineStr">
        <is>
          <t>410</t>
        </is>
      </c>
      <c r="D322" s="0" t="inlineStr">
        <is>
          <t>Libraries</t>
        </is>
      </c>
      <c r="E322" s="0" t="inlineStr">
        <is>
          <t>Academic Support</t>
        </is>
      </c>
      <c r="F322" s="0" t="inlineStr">
        <is>
          <t>Academic Support</t>
        </is>
      </c>
      <c r="G322" s="0">
        <v>67460.8</v>
      </c>
    </row>
    <row outlineLevel="0" r="323">
      <c r="A323" s="0" t="inlineStr">
        <is>
          <t>0155</t>
        </is>
      </c>
      <c r="B323" s="0" t="inlineStr">
        <is>
          <t>Rainy River</t>
        </is>
      </c>
      <c r="C323" s="0" t="inlineStr">
        <is>
          <t>440</t>
        </is>
      </c>
      <c r="D323" s="0" t="inlineStr">
        <is>
          <t>Academic Computing Support</t>
        </is>
      </c>
      <c r="E323" s="0" t="inlineStr">
        <is>
          <t>Academic Support</t>
        </is>
      </c>
      <c r="F323" s="0" t="inlineStr">
        <is>
          <t>Academic Support</t>
        </is>
      </c>
      <c r="G323" s="0">
        <v>39050.68</v>
      </c>
    </row>
    <row outlineLevel="0" r="324">
      <c r="A324" s="0" t="inlineStr">
        <is>
          <t>0155</t>
        </is>
      </c>
      <c r="B324" s="0" t="inlineStr">
        <is>
          <t>Rainy River</t>
        </is>
      </c>
      <c r="C324" s="0" t="inlineStr">
        <is>
          <t>460</t>
        </is>
      </c>
      <c r="D324" s="0" t="inlineStr">
        <is>
          <t>Academic Administration</t>
        </is>
      </c>
      <c r="E324" s="0" t="inlineStr">
        <is>
          <t>Academic Support</t>
        </is>
      </c>
      <c r="F324" s="0" t="inlineStr">
        <is>
          <t>Academic Support</t>
        </is>
      </c>
      <c r="G324" s="0">
        <v>91998.76</v>
      </c>
    </row>
    <row outlineLevel="0" r="325">
      <c r="A325" s="0" t="inlineStr">
        <is>
          <t>0155</t>
        </is>
      </c>
      <c r="B325" s="0" t="inlineStr">
        <is>
          <t>Rainy River</t>
        </is>
      </c>
      <c r="C325" s="0" t="inlineStr">
        <is>
          <t>470</t>
        </is>
      </c>
      <c r="D325" s="0" t="inlineStr">
        <is>
          <t>Course and Curriculum Development</t>
        </is>
      </c>
      <c r="E325" s="0" t="inlineStr">
        <is>
          <t>Academic Support</t>
        </is>
      </c>
      <c r="F325" s="0" t="inlineStr">
        <is>
          <t>Academic Support</t>
        </is>
      </c>
      <c r="G325" s="0">
        <v>2649</v>
      </c>
    </row>
    <row outlineLevel="0" r="326">
      <c r="A326" s="0" t="inlineStr">
        <is>
          <t>0155</t>
        </is>
      </c>
      <c r="B326" s="0" t="inlineStr">
        <is>
          <t>Rainy River</t>
        </is>
      </c>
      <c r="C326" s="0" t="inlineStr">
        <is>
          <t>480</t>
        </is>
      </c>
      <c r="D326" s="0" t="inlineStr">
        <is>
          <t>Academic Personnel Development</t>
        </is>
      </c>
      <c r="E326" s="0" t="inlineStr">
        <is>
          <t>Academic Support</t>
        </is>
      </c>
      <c r="F326" s="0" t="inlineStr">
        <is>
          <t>Academic Support</t>
        </is>
      </c>
      <c r="G326" s="0">
        <v>35836.72</v>
      </c>
    </row>
    <row outlineLevel="0" r="327">
      <c r="A327" s="0" t="inlineStr">
        <is>
          <t>0155</t>
        </is>
      </c>
      <c r="B327" s="0" t="inlineStr">
        <is>
          <t>Rainy River</t>
        </is>
      </c>
      <c r="C327" s="0" t="inlineStr">
        <is>
          <t>510</t>
        </is>
      </c>
      <c r="D327" s="0" t="inlineStr">
        <is>
          <t>Social and Cultural Development</t>
        </is>
      </c>
      <c r="E327" s="0" t="inlineStr">
        <is>
          <t>Student Services</t>
        </is>
      </c>
      <c r="F327" s="0" t="inlineStr">
        <is>
          <t>Student Services</t>
        </is>
      </c>
      <c r="G327" s="0">
        <v>49923.88</v>
      </c>
    </row>
    <row outlineLevel="0" r="328">
      <c r="A328" s="0" t="inlineStr">
        <is>
          <t>0155</t>
        </is>
      </c>
      <c r="B328" s="0" t="inlineStr">
        <is>
          <t>Rainy River</t>
        </is>
      </c>
      <c r="C328" s="0" t="inlineStr">
        <is>
          <t>515</t>
        </is>
      </c>
      <c r="D328" s="0" t="inlineStr">
        <is>
          <t>Intercollegiate Athletics</t>
        </is>
      </c>
      <c r="E328" s="0" t="inlineStr">
        <is>
          <t>Other</t>
        </is>
      </c>
      <c r="F328" s="0" t="inlineStr">
        <is>
          <t>Student Services</t>
        </is>
      </c>
      <c r="G328" s="0">
        <v>180666.85</v>
      </c>
    </row>
    <row outlineLevel="0" r="329">
      <c r="A329" s="0" t="inlineStr">
        <is>
          <t>0155</t>
        </is>
      </c>
      <c r="B329" s="0" t="inlineStr">
        <is>
          <t>Rainy River</t>
        </is>
      </c>
      <c r="C329" s="0" t="inlineStr">
        <is>
          <t>540</t>
        </is>
      </c>
      <c r="D329" s="0" t="inlineStr">
        <is>
          <t>Financial Aid</t>
        </is>
      </c>
      <c r="E329" s="0" t="inlineStr">
        <is>
          <t>Student Services</t>
        </is>
      </c>
      <c r="F329" s="0" t="inlineStr">
        <is>
          <t>Student Services</t>
        </is>
      </c>
      <c r="G329" s="0">
        <v>33672.66</v>
      </c>
    </row>
    <row outlineLevel="0" r="330">
      <c r="A330" s="0" t="inlineStr">
        <is>
          <t>0155</t>
        </is>
      </c>
      <c r="B330" s="0" t="inlineStr">
        <is>
          <t>Rainy River</t>
        </is>
      </c>
      <c r="C330" s="0" t="inlineStr">
        <is>
          <t>550</t>
        </is>
      </c>
      <c r="D330" s="0" t="inlineStr">
        <is>
          <t>Student Support</t>
        </is>
      </c>
      <c r="E330" s="0" t="inlineStr">
        <is>
          <t>Student Services</t>
        </is>
      </c>
      <c r="F330" s="0" t="inlineStr">
        <is>
          <t>Student Services</t>
        </is>
      </c>
      <c r="G330" s="0">
        <v>62671.7</v>
      </c>
    </row>
    <row outlineLevel="0" r="331">
      <c r="A331" s="0" t="inlineStr">
        <is>
          <t>0155</t>
        </is>
      </c>
      <c r="B331" s="0" t="inlineStr">
        <is>
          <t>Rainy River</t>
        </is>
      </c>
      <c r="C331" s="0" t="inlineStr">
        <is>
          <t>560</t>
        </is>
      </c>
      <c r="D331" s="0" t="inlineStr">
        <is>
          <t>Student Services Administration</t>
        </is>
      </c>
      <c r="E331" s="0" t="inlineStr">
        <is>
          <t>Student Services</t>
        </is>
      </c>
      <c r="F331" s="0" t="inlineStr">
        <is>
          <t>Student Services</t>
        </is>
      </c>
      <c r="G331" s="0">
        <v>134.07</v>
      </c>
    </row>
    <row outlineLevel="0" r="332">
      <c r="A332" s="0" t="inlineStr">
        <is>
          <t>0155</t>
        </is>
      </c>
      <c r="B332" s="0" t="inlineStr">
        <is>
          <t>Rainy River</t>
        </is>
      </c>
      <c r="C332" s="0" t="inlineStr">
        <is>
          <t>590</t>
        </is>
      </c>
      <c r="D332" s="0" t="inlineStr">
        <is>
          <t>Admissions, Records and Recruitment Mkt</t>
        </is>
      </c>
      <c r="E332" s="0" t="inlineStr">
        <is>
          <t>Student Services</t>
        </is>
      </c>
      <c r="F332" s="0" t="inlineStr">
        <is>
          <t>Student Services</t>
        </is>
      </c>
      <c r="G332" s="0">
        <v>197913.47</v>
      </c>
    </row>
    <row outlineLevel="0" r="333">
      <c r="A333" s="0" t="inlineStr">
        <is>
          <t>0155</t>
        </is>
      </c>
      <c r="B333" s="0" t="inlineStr">
        <is>
          <t>Rainy River</t>
        </is>
      </c>
      <c r="C333" s="0" t="inlineStr">
        <is>
          <t>610</t>
        </is>
      </c>
      <c r="D333" s="0" t="inlineStr">
        <is>
          <t>Executive Management</t>
        </is>
      </c>
      <c r="E333" s="0" t="inlineStr">
        <is>
          <t>Institution Support</t>
        </is>
      </c>
      <c r="F333" s="0" t="inlineStr">
        <is>
          <t>Institution Support</t>
        </is>
      </c>
      <c r="G333" s="0">
        <v>150120.8</v>
      </c>
    </row>
    <row outlineLevel="0" r="334">
      <c r="A334" s="0" t="inlineStr">
        <is>
          <t>0155</t>
        </is>
      </c>
      <c r="B334" s="0" t="inlineStr">
        <is>
          <t>Rainy River</t>
        </is>
      </c>
      <c r="C334" s="0" t="inlineStr">
        <is>
          <t>620</t>
        </is>
      </c>
      <c r="D334" s="0" t="inlineStr">
        <is>
          <t>Fiscal Operations</t>
        </is>
      </c>
      <c r="E334" s="0" t="inlineStr">
        <is>
          <t>Institution Support</t>
        </is>
      </c>
      <c r="F334" s="0" t="inlineStr">
        <is>
          <t>Institution Support</t>
        </is>
      </c>
      <c r="G334" s="0">
        <v>241513.37</v>
      </c>
    </row>
    <row outlineLevel="0" r="335">
      <c r="A335" s="0" t="inlineStr">
        <is>
          <t>0155</t>
        </is>
      </c>
      <c r="B335" s="0" t="inlineStr">
        <is>
          <t>Rainy River</t>
        </is>
      </c>
      <c r="C335" s="0" t="inlineStr">
        <is>
          <t>625</t>
        </is>
      </c>
      <c r="D335" s="0" t="inlineStr">
        <is>
          <t>Administrative Computing</t>
        </is>
      </c>
      <c r="E335" s="0" t="inlineStr">
        <is>
          <t>Institution Support</t>
        </is>
      </c>
      <c r="F335" s="0" t="inlineStr">
        <is>
          <t>Institution Support</t>
        </is>
      </c>
      <c r="G335" s="0">
        <v>128444.9</v>
      </c>
    </row>
    <row outlineLevel="0" r="336">
      <c r="A336" s="0" t="inlineStr">
        <is>
          <t>0155</t>
        </is>
      </c>
      <c r="B336" s="0" t="inlineStr">
        <is>
          <t>Rainy River</t>
        </is>
      </c>
      <c r="C336" s="0" t="inlineStr">
        <is>
          <t>630</t>
        </is>
      </c>
      <c r="D336" s="0" t="inlineStr">
        <is>
          <t>General Administrative</t>
        </is>
      </c>
      <c r="E336" s="0" t="inlineStr">
        <is>
          <t>Institution Support</t>
        </is>
      </c>
      <c r="F336" s="0" t="inlineStr">
        <is>
          <t>Institution Support</t>
        </is>
      </c>
      <c r="G336" s="0">
        <v>182783.27</v>
      </c>
    </row>
    <row outlineLevel="0" r="337">
      <c r="A337" s="0" t="inlineStr">
        <is>
          <t>0155</t>
        </is>
      </c>
      <c r="B337" s="0" t="inlineStr">
        <is>
          <t>Rainy River</t>
        </is>
      </c>
      <c r="C337" s="0" t="inlineStr">
        <is>
          <t>650</t>
        </is>
      </c>
      <c r="D337" s="0" t="inlineStr">
        <is>
          <t>Staff Development</t>
        </is>
      </c>
      <c r="E337" s="0" t="inlineStr">
        <is>
          <t>Institution Support</t>
        </is>
      </c>
      <c r="F337" s="0" t="inlineStr">
        <is>
          <t>Institution Support</t>
        </is>
      </c>
      <c r="G337" s="0">
        <v>8421.56</v>
      </c>
    </row>
    <row outlineLevel="0" r="338">
      <c r="A338" s="0" t="inlineStr">
        <is>
          <t>0155</t>
        </is>
      </c>
      <c r="B338" s="0" t="inlineStr">
        <is>
          <t>Rainy River</t>
        </is>
      </c>
      <c r="C338" s="0" t="inlineStr">
        <is>
          <t>670</t>
        </is>
      </c>
      <c r="D338" s="0" t="inlineStr">
        <is>
          <t>Public Relations/Development</t>
        </is>
      </c>
      <c r="E338" s="0" t="inlineStr">
        <is>
          <t>Institution Support</t>
        </is>
      </c>
      <c r="F338" s="0" t="inlineStr">
        <is>
          <t>Institution Support</t>
        </is>
      </c>
      <c r="G338" s="0">
        <v>38753.09</v>
      </c>
    </row>
    <row outlineLevel="0" r="339">
      <c r="A339" s="0" t="inlineStr">
        <is>
          <t>0155</t>
        </is>
      </c>
      <c r="B339" s="0" t="inlineStr">
        <is>
          <t>Rainy River</t>
        </is>
      </c>
      <c r="C339" s="0" t="inlineStr">
        <is>
          <t>710</t>
        </is>
      </c>
      <c r="D339" s="0" t="inlineStr">
        <is>
          <t>Physical Plant Operations</t>
        </is>
      </c>
      <c r="E339" s="0" t="inlineStr">
        <is>
          <t>Phys Plant Operation</t>
        </is>
      </c>
      <c r="F339" s="0" t="inlineStr">
        <is>
          <t>Physical Plant</t>
        </is>
      </c>
      <c r="G339" s="0">
        <v>292123.69</v>
      </c>
    </row>
    <row outlineLevel="0" r="340">
      <c r="A340" s="0" t="inlineStr">
        <is>
          <t>0155</t>
        </is>
      </c>
      <c r="B340" s="0" t="inlineStr">
        <is>
          <t>Rainy River</t>
        </is>
      </c>
      <c r="C340" s="0" t="inlineStr">
        <is>
          <t>800</t>
        </is>
      </c>
      <c r="D340" s="0" t="inlineStr">
        <is>
          <t>Scholarship / Financial Aid</t>
        </is>
      </c>
      <c r="E340" s="0" t="inlineStr">
        <is>
          <t>Student Services</t>
        </is>
      </c>
      <c r="F340" s="0" t="inlineStr">
        <is>
          <t>Student Services</t>
        </is>
      </c>
      <c r="G340" s="0">
        <v>17663.25</v>
      </c>
    </row>
    <row outlineLevel="0" r="341">
      <c r="A341" s="0" t="inlineStr">
        <is>
          <t>0155</t>
        </is>
      </c>
      <c r="B341" s="0" t="inlineStr">
        <is>
          <t>Rainy River</t>
        </is>
      </c>
      <c r="C341" s="0" t="inlineStr">
        <is>
          <t>999</t>
        </is>
      </c>
      <c r="D341" s="0" t="inlineStr">
        <is>
          <t>Revenue Only Cost Centers</t>
        </is>
      </c>
      <c r="E341" s="0" t="inlineStr">
        <is>
          <t>Institution Support</t>
        </is>
      </c>
      <c r="F341" s="0" t="inlineStr">
        <is>
          <t>Institution Support</t>
        </is>
      </c>
      <c r="G341" s="0">
        <v>2769.12</v>
      </c>
    </row>
    <row outlineLevel="0" r="342">
      <c r="A342" s="0" t="inlineStr">
        <is>
          <t>0156</t>
        </is>
      </c>
      <c r="B342" s="0" t="inlineStr">
        <is>
          <t>Normandale</t>
        </is>
      </c>
      <c r="C342" s="0" t="inlineStr">
        <is>
          <t>110</t>
        </is>
      </c>
      <c r="D342" s="0" t="inlineStr">
        <is>
          <t>General Academic</t>
        </is>
      </c>
      <c r="E342" s="0" t="inlineStr">
        <is>
          <t>Instruction</t>
        </is>
      </c>
      <c r="F342" s="0" t="inlineStr">
        <is>
          <t>Instruction</t>
        </is>
      </c>
      <c r="G342" s="0">
        <v>23110418.76</v>
      </c>
    </row>
    <row outlineLevel="0" r="343">
      <c r="A343" s="0" t="inlineStr">
        <is>
          <t>0156</t>
        </is>
      </c>
      <c r="B343" s="0" t="inlineStr">
        <is>
          <t>Normandale</t>
        </is>
      </c>
      <c r="C343" s="0" t="inlineStr">
        <is>
          <t>120</t>
        </is>
      </c>
      <c r="D343" s="0" t="inlineStr">
        <is>
          <t>Occupational &amp; Vocational Instruction</t>
        </is>
      </c>
      <c r="E343" s="0" t="inlineStr">
        <is>
          <t>Instruction</t>
        </is>
      </c>
      <c r="F343" s="0" t="inlineStr">
        <is>
          <t>Instruction</t>
        </is>
      </c>
      <c r="G343" s="0">
        <v>3856669.95</v>
      </c>
    </row>
    <row outlineLevel="0" r="344">
      <c r="A344" s="0" t="inlineStr">
        <is>
          <t>0156</t>
        </is>
      </c>
      <c r="B344" s="0" t="inlineStr">
        <is>
          <t>Normandale</t>
        </is>
      </c>
      <c r="C344" s="0" t="inlineStr">
        <is>
          <t>160</t>
        </is>
      </c>
      <c r="D344" s="0" t="inlineStr">
        <is>
          <t>Continuing Education/Hour Based Training</t>
        </is>
      </c>
      <c r="E344" s="0" t="inlineStr">
        <is>
          <t>Public Service</t>
        </is>
      </c>
      <c r="F344" s="0" t="inlineStr">
        <is>
          <t>Instruction</t>
        </is>
      </c>
      <c r="G344" s="0">
        <v>747968.91</v>
      </c>
    </row>
    <row outlineLevel="0" r="345">
      <c r="A345" s="0" t="inlineStr">
        <is>
          <t>0075</t>
        </is>
      </c>
      <c r="B345" s="0" t="inlineStr">
        <is>
          <t>Southwest St</t>
        </is>
      </c>
      <c r="C345" s="0" t="inlineStr">
        <is>
          <t>515</t>
        </is>
      </c>
      <c r="D345" s="0" t="inlineStr">
        <is>
          <t>Intercollegiate Athletics</t>
        </is>
      </c>
      <c r="E345" s="0" t="inlineStr">
        <is>
          <t>Other</t>
        </is>
      </c>
      <c r="F345" s="0" t="inlineStr">
        <is>
          <t>Student Services</t>
        </is>
      </c>
      <c r="G345" s="0">
        <v>3400545.36</v>
      </c>
    </row>
    <row outlineLevel="0" r="346">
      <c r="A346" s="0" t="inlineStr">
        <is>
          <t>0075</t>
        </is>
      </c>
      <c r="B346" s="0" t="inlineStr">
        <is>
          <t>Southwest St</t>
        </is>
      </c>
      <c r="C346" s="0" t="inlineStr">
        <is>
          <t>530</t>
        </is>
      </c>
      <c r="D346" s="0" t="inlineStr">
        <is>
          <t>Counseling and Career Guidance</t>
        </is>
      </c>
      <c r="E346" s="0" t="inlineStr">
        <is>
          <t>Student Services</t>
        </is>
      </c>
      <c r="F346" s="0" t="inlineStr">
        <is>
          <t>Student Services</t>
        </is>
      </c>
      <c r="G346" s="0">
        <v>472011.2</v>
      </c>
    </row>
    <row outlineLevel="0" r="347">
      <c r="A347" s="0" t="inlineStr">
        <is>
          <t>0075</t>
        </is>
      </c>
      <c r="B347" s="0" t="inlineStr">
        <is>
          <t>Southwest St</t>
        </is>
      </c>
      <c r="C347" s="0" t="inlineStr">
        <is>
          <t>540</t>
        </is>
      </c>
      <c r="D347" s="0" t="inlineStr">
        <is>
          <t>Financial Aid</t>
        </is>
      </c>
      <c r="E347" s="0" t="inlineStr">
        <is>
          <t>Student Services</t>
        </is>
      </c>
      <c r="F347" s="0" t="inlineStr">
        <is>
          <t>Student Services</t>
        </is>
      </c>
      <c r="G347" s="0">
        <v>2620578.27</v>
      </c>
    </row>
    <row outlineLevel="0" r="348">
      <c r="A348" s="0" t="inlineStr">
        <is>
          <t>0075</t>
        </is>
      </c>
      <c r="B348" s="0" t="inlineStr">
        <is>
          <t>Southwest St</t>
        </is>
      </c>
      <c r="C348" s="0" t="inlineStr">
        <is>
          <t>550</t>
        </is>
      </c>
      <c r="D348" s="0" t="inlineStr">
        <is>
          <t>Student Support</t>
        </is>
      </c>
      <c r="E348" s="0" t="inlineStr">
        <is>
          <t>Student Services</t>
        </is>
      </c>
      <c r="F348" s="0" t="inlineStr">
        <is>
          <t>Student Services</t>
        </is>
      </c>
      <c r="G348" s="0">
        <v>1033058.97</v>
      </c>
    </row>
    <row outlineLevel="0" r="349">
      <c r="A349" s="0" t="inlineStr">
        <is>
          <t>0075</t>
        </is>
      </c>
      <c r="B349" s="0" t="inlineStr">
        <is>
          <t>Southwest St</t>
        </is>
      </c>
      <c r="C349" s="0" t="inlineStr">
        <is>
          <t>560</t>
        </is>
      </c>
      <c r="D349" s="0" t="inlineStr">
        <is>
          <t>Student Services Administration</t>
        </is>
      </c>
      <c r="E349" s="0" t="inlineStr">
        <is>
          <t>Student Services</t>
        </is>
      </c>
      <c r="F349" s="0" t="inlineStr">
        <is>
          <t>Student Services</t>
        </is>
      </c>
      <c r="G349" s="0">
        <v>88865.59</v>
      </c>
    </row>
    <row outlineLevel="0" r="350">
      <c r="A350" s="0" t="inlineStr">
        <is>
          <t>0075</t>
        </is>
      </c>
      <c r="B350" s="0" t="inlineStr">
        <is>
          <t>Southwest St</t>
        </is>
      </c>
      <c r="C350" s="0" t="inlineStr">
        <is>
          <t>590</t>
        </is>
      </c>
      <c r="D350" s="0" t="inlineStr">
        <is>
          <t>Admissions, Records and Recruitment Mkt</t>
        </is>
      </c>
      <c r="E350" s="0" t="inlineStr">
        <is>
          <t>Student Services</t>
        </is>
      </c>
      <c r="F350" s="0" t="inlineStr">
        <is>
          <t>Student Services</t>
        </is>
      </c>
      <c r="G350" s="0">
        <v>1776802.76</v>
      </c>
    </row>
    <row outlineLevel="0" r="351">
      <c r="A351" s="0" t="inlineStr">
        <is>
          <t>0075</t>
        </is>
      </c>
      <c r="B351" s="0" t="inlineStr">
        <is>
          <t>Southwest St</t>
        </is>
      </c>
      <c r="C351" s="0" t="inlineStr">
        <is>
          <t>610</t>
        </is>
      </c>
      <c r="D351" s="0" t="inlineStr">
        <is>
          <t>Executive Management</t>
        </is>
      </c>
      <c r="E351" s="0" t="inlineStr">
        <is>
          <t>Institution Support</t>
        </is>
      </c>
      <c r="F351" s="0" t="inlineStr">
        <is>
          <t>Institution Support</t>
        </is>
      </c>
      <c r="G351" s="0">
        <v>1979007.66</v>
      </c>
    </row>
    <row outlineLevel="0" r="352">
      <c r="A352" s="0" t="inlineStr">
        <is>
          <t>0075</t>
        </is>
      </c>
      <c r="B352" s="0" t="inlineStr">
        <is>
          <t>Southwest St</t>
        </is>
      </c>
      <c r="C352" s="0" t="inlineStr">
        <is>
          <t>620</t>
        </is>
      </c>
      <c r="D352" s="0" t="inlineStr">
        <is>
          <t>Fiscal Operations</t>
        </is>
      </c>
      <c r="E352" s="0" t="inlineStr">
        <is>
          <t>Institution Support</t>
        </is>
      </c>
      <c r="F352" s="0" t="inlineStr">
        <is>
          <t>Institution Support</t>
        </is>
      </c>
      <c r="G352" s="0">
        <v>1027486.27</v>
      </c>
    </row>
    <row outlineLevel="0" r="353">
      <c r="A353" s="0" t="inlineStr">
        <is>
          <t>0075</t>
        </is>
      </c>
      <c r="B353" s="0" t="inlineStr">
        <is>
          <t>Southwest St</t>
        </is>
      </c>
      <c r="C353" s="0" t="inlineStr">
        <is>
          <t>625</t>
        </is>
      </c>
      <c r="D353" s="0" t="inlineStr">
        <is>
          <t>Administrative Computing</t>
        </is>
      </c>
      <c r="E353" s="0" t="inlineStr">
        <is>
          <t>Institution Support</t>
        </is>
      </c>
      <c r="F353" s="0" t="inlineStr">
        <is>
          <t>Institution Support</t>
        </is>
      </c>
      <c r="G353" s="0">
        <v>1540939</v>
      </c>
    </row>
    <row outlineLevel="0" r="354">
      <c r="A354" s="0" t="inlineStr">
        <is>
          <t>0075</t>
        </is>
      </c>
      <c r="B354" s="0" t="inlineStr">
        <is>
          <t>Southwest St</t>
        </is>
      </c>
      <c r="C354" s="0" t="inlineStr">
        <is>
          <t>630</t>
        </is>
      </c>
      <c r="D354" s="0" t="inlineStr">
        <is>
          <t>General Administrative</t>
        </is>
      </c>
      <c r="E354" s="0" t="inlineStr">
        <is>
          <t>Institution Support</t>
        </is>
      </c>
      <c r="F354" s="0" t="inlineStr">
        <is>
          <t>Institution Support</t>
        </is>
      </c>
      <c r="G354" s="0">
        <v>1425849.42</v>
      </c>
    </row>
    <row outlineLevel="0" r="355">
      <c r="A355" s="0" t="inlineStr">
        <is>
          <t>0075</t>
        </is>
      </c>
      <c r="B355" s="0" t="inlineStr">
        <is>
          <t>Southwest St</t>
        </is>
      </c>
      <c r="C355" s="0" t="inlineStr">
        <is>
          <t>650</t>
        </is>
      </c>
      <c r="D355" s="0" t="inlineStr">
        <is>
          <t>Staff Development</t>
        </is>
      </c>
      <c r="E355" s="0" t="inlineStr">
        <is>
          <t>Institution Support</t>
        </is>
      </c>
      <c r="F355" s="0" t="inlineStr">
        <is>
          <t>Institution Support</t>
        </is>
      </c>
      <c r="G355" s="0">
        <v>294.47</v>
      </c>
    </row>
    <row outlineLevel="0" r="356">
      <c r="A356" s="0" t="inlineStr">
        <is>
          <t>0075</t>
        </is>
      </c>
      <c r="B356" s="0" t="inlineStr">
        <is>
          <t>Southwest St</t>
        </is>
      </c>
      <c r="C356" s="0" t="inlineStr">
        <is>
          <t>670</t>
        </is>
      </c>
      <c r="D356" s="0" t="inlineStr">
        <is>
          <t>Public Relations/Development</t>
        </is>
      </c>
      <c r="E356" s="0" t="inlineStr">
        <is>
          <t>Institution Support</t>
        </is>
      </c>
      <c r="F356" s="0" t="inlineStr">
        <is>
          <t>Institution Support</t>
        </is>
      </c>
      <c r="G356" s="0">
        <v>1088356.25</v>
      </c>
    </row>
    <row outlineLevel="0" r="357">
      <c r="A357" s="0" t="inlineStr">
        <is>
          <t>0075</t>
        </is>
      </c>
      <c r="B357" s="0" t="inlineStr">
        <is>
          <t>Southwest St</t>
        </is>
      </c>
      <c r="C357" s="0" t="inlineStr">
        <is>
          <t>710</t>
        </is>
      </c>
      <c r="D357" s="0" t="inlineStr">
        <is>
          <t>Physical Plant Operations</t>
        </is>
      </c>
      <c r="E357" s="0" t="inlineStr">
        <is>
          <t>Phys Plant Operation</t>
        </is>
      </c>
      <c r="F357" s="0" t="inlineStr">
        <is>
          <t>Physical Plant</t>
        </is>
      </c>
      <c r="G357" s="0">
        <v>4271011.58</v>
      </c>
    </row>
    <row outlineLevel="0" r="358">
      <c r="A358" s="0" t="inlineStr">
        <is>
          <t>0075</t>
        </is>
      </c>
      <c r="B358" s="0" t="inlineStr">
        <is>
          <t>Southwest St</t>
        </is>
      </c>
      <c r="C358" s="0" t="inlineStr">
        <is>
          <t>800</t>
        </is>
      </c>
      <c r="D358" s="0" t="inlineStr">
        <is>
          <t>Scholarship / Financial Aid</t>
        </is>
      </c>
      <c r="E358" s="0" t="inlineStr">
        <is>
          <t>Student Services</t>
        </is>
      </c>
      <c r="F358" s="0" t="inlineStr">
        <is>
          <t>Student Services</t>
        </is>
      </c>
      <c r="G358" s="0">
        <v>132865.92</v>
      </c>
    </row>
    <row outlineLevel="0" r="359">
      <c r="A359" s="0" t="inlineStr">
        <is>
          <t>0075</t>
        </is>
      </c>
      <c r="B359" s="0" t="inlineStr">
        <is>
          <t>Southwest St</t>
        </is>
      </c>
      <c r="C359" s="0" t="inlineStr">
        <is>
          <t>999</t>
        </is>
      </c>
      <c r="D359" s="0" t="inlineStr">
        <is>
          <t>Revenue Only Cost Centers</t>
        </is>
      </c>
      <c r="E359" s="0" t="inlineStr">
        <is>
          <t>Institution Support</t>
        </is>
      </c>
      <c r="F359" s="0" t="inlineStr">
        <is>
          <t>Institution Support</t>
        </is>
      </c>
      <c r="G359" s="0">
        <v>368743.83</v>
      </c>
    </row>
    <row outlineLevel="0" r="360">
      <c r="A360" s="0" t="inlineStr">
        <is>
          <t>0076</t>
        </is>
      </c>
      <c r="B360" s="0" t="inlineStr">
        <is>
          <t>Metro State</t>
        </is>
      </c>
      <c r="C360" s="0" t="inlineStr">
        <is>
          <t>110</t>
        </is>
      </c>
      <c r="D360" s="0" t="inlineStr">
        <is>
          <t>General Academic</t>
        </is>
      </c>
      <c r="E360" s="0" t="inlineStr">
        <is>
          <t>Instruction</t>
        </is>
      </c>
      <c r="F360" s="0" t="inlineStr">
        <is>
          <t>Instruction</t>
        </is>
      </c>
      <c r="G360" s="0">
        <v>30287044.74</v>
      </c>
    </row>
    <row outlineLevel="0" r="361">
      <c r="A361" s="0" t="inlineStr">
        <is>
          <t>0076</t>
        </is>
      </c>
      <c r="B361" s="0" t="inlineStr">
        <is>
          <t>Metro State</t>
        </is>
      </c>
      <c r="C361" s="0" t="inlineStr">
        <is>
          <t>120</t>
        </is>
      </c>
      <c r="D361" s="0" t="inlineStr">
        <is>
          <t>Occupational &amp; Vocational Instruction</t>
        </is>
      </c>
      <c r="E361" s="0" t="inlineStr">
        <is>
          <t>Instruction</t>
        </is>
      </c>
      <c r="F361" s="0" t="inlineStr">
        <is>
          <t>Instruction</t>
        </is>
      </c>
      <c r="G361" s="0">
        <v>588088.77</v>
      </c>
    </row>
    <row outlineLevel="0" r="362">
      <c r="A362" s="0" t="inlineStr">
        <is>
          <t>0076</t>
        </is>
      </c>
      <c r="B362" s="0" t="inlineStr">
        <is>
          <t>Metro State</t>
        </is>
      </c>
      <c r="C362" s="0" t="inlineStr">
        <is>
          <t>220</t>
        </is>
      </c>
      <c r="D362" s="0" t="inlineStr">
        <is>
          <t>Individual or Project Research</t>
        </is>
      </c>
      <c r="E362" s="0" t="inlineStr">
        <is>
          <t>Research</t>
        </is>
      </c>
      <c r="F362" s="0" t="inlineStr">
        <is>
          <t>Research</t>
        </is>
      </c>
      <c r="G362" s="0">
        <v>345751.04</v>
      </c>
    </row>
    <row outlineLevel="0" r="363">
      <c r="A363" s="0" t="inlineStr">
        <is>
          <t>0076</t>
        </is>
      </c>
      <c r="B363" s="0" t="inlineStr">
        <is>
          <t>Metro State</t>
        </is>
      </c>
      <c r="C363" s="0" t="inlineStr">
        <is>
          <t>320</t>
        </is>
      </c>
      <c r="D363" s="0" t="inlineStr">
        <is>
          <t>Community Service</t>
        </is>
      </c>
      <c r="E363" s="0" t="inlineStr">
        <is>
          <t>Public Service</t>
        </is>
      </c>
      <c r="F363" s="0" t="inlineStr">
        <is>
          <t>Public Service</t>
        </is>
      </c>
      <c r="G363" s="0">
        <v>21516.9</v>
      </c>
    </row>
    <row outlineLevel="0" r="364">
      <c r="A364" s="0" t="inlineStr">
        <is>
          <t>0076</t>
        </is>
      </c>
      <c r="B364" s="0" t="inlineStr">
        <is>
          <t>Metro State</t>
        </is>
      </c>
      <c r="C364" s="0" t="inlineStr">
        <is>
          <t>410</t>
        </is>
      </c>
      <c r="D364" s="0" t="inlineStr">
        <is>
          <t>Libraries</t>
        </is>
      </c>
      <c r="E364" s="0" t="inlineStr">
        <is>
          <t>Academic Support</t>
        </is>
      </c>
      <c r="F364" s="0" t="inlineStr">
        <is>
          <t>Academic Support</t>
        </is>
      </c>
      <c r="G364" s="0">
        <v>2606176.59</v>
      </c>
    </row>
    <row outlineLevel="0" r="365">
      <c r="A365" s="0" t="inlineStr">
        <is>
          <t>0076</t>
        </is>
      </c>
      <c r="B365" s="0" t="inlineStr">
        <is>
          <t>Metro State</t>
        </is>
      </c>
      <c r="C365" s="0" t="inlineStr">
        <is>
          <t>420</t>
        </is>
      </c>
      <c r="D365" s="0" t="inlineStr">
        <is>
          <t>Museums, Galleries</t>
        </is>
      </c>
      <c r="E365" s="0" t="inlineStr">
        <is>
          <t>Academic Support</t>
        </is>
      </c>
      <c r="F365" s="0" t="inlineStr">
        <is>
          <t>Academic Support</t>
        </is>
      </c>
      <c r="G365" s="0">
        <v>2210.69</v>
      </c>
    </row>
    <row outlineLevel="0" r="366">
      <c r="A366" s="0" t="inlineStr">
        <is>
          <t>0156</t>
        </is>
      </c>
      <c r="B366" s="0" t="inlineStr">
        <is>
          <t>Normandale</t>
        </is>
      </c>
      <c r="C366" s="0" t="inlineStr">
        <is>
          <t>220</t>
        </is>
      </c>
      <c r="D366" s="0" t="inlineStr">
        <is>
          <t>Individual or Project Research</t>
        </is>
      </c>
      <c r="E366" s="0" t="inlineStr">
        <is>
          <t>Research</t>
        </is>
      </c>
      <c r="F366" s="0" t="inlineStr">
        <is>
          <t>Research</t>
        </is>
      </c>
      <c r="G366" s="0">
        <v>139518.18</v>
      </c>
    </row>
    <row outlineLevel="0" r="367">
      <c r="A367" s="0" t="inlineStr">
        <is>
          <t>0156</t>
        </is>
      </c>
      <c r="B367" s="0" t="inlineStr">
        <is>
          <t>Normandale</t>
        </is>
      </c>
      <c r="C367" s="0" t="inlineStr">
        <is>
          <t>320</t>
        </is>
      </c>
      <c r="D367" s="0" t="inlineStr">
        <is>
          <t>Community Service</t>
        </is>
      </c>
      <c r="E367" s="0" t="inlineStr">
        <is>
          <t>Public Service</t>
        </is>
      </c>
      <c r="F367" s="0" t="inlineStr">
        <is>
          <t>Public Service</t>
        </is>
      </c>
      <c r="G367" s="0">
        <v>4262.38</v>
      </c>
    </row>
    <row outlineLevel="0" r="368">
      <c r="A368" s="0" t="inlineStr">
        <is>
          <t>0156</t>
        </is>
      </c>
      <c r="B368" s="0" t="inlineStr">
        <is>
          <t>Normandale</t>
        </is>
      </c>
      <c r="C368" s="0" t="inlineStr">
        <is>
          <t>410</t>
        </is>
      </c>
      <c r="D368" s="0" t="inlineStr">
        <is>
          <t>Libraries</t>
        </is>
      </c>
      <c r="E368" s="0" t="inlineStr">
        <is>
          <t>Academic Support</t>
        </is>
      </c>
      <c r="F368" s="0" t="inlineStr">
        <is>
          <t>Academic Support</t>
        </is>
      </c>
      <c r="G368" s="0">
        <v>1474583.03</v>
      </c>
    </row>
    <row outlineLevel="0" r="369">
      <c r="A369" s="0" t="inlineStr">
        <is>
          <t>0156</t>
        </is>
      </c>
      <c r="B369" s="0" t="inlineStr">
        <is>
          <t>Normandale</t>
        </is>
      </c>
      <c r="C369" s="0" t="inlineStr">
        <is>
          <t>420</t>
        </is>
      </c>
      <c r="D369" s="0" t="inlineStr">
        <is>
          <t>Museums, Galleries</t>
        </is>
      </c>
      <c r="E369" s="0" t="inlineStr">
        <is>
          <t>Academic Support</t>
        </is>
      </c>
      <c r="F369" s="0" t="inlineStr">
        <is>
          <t>Academic Support</t>
        </is>
      </c>
      <c r="G369" s="0">
        <v>9920.51</v>
      </c>
    </row>
    <row outlineLevel="0" r="370">
      <c r="A370" s="0" t="inlineStr">
        <is>
          <t>0156</t>
        </is>
      </c>
      <c r="B370" s="0" t="inlineStr">
        <is>
          <t>Normandale</t>
        </is>
      </c>
      <c r="C370" s="0" t="inlineStr">
        <is>
          <t>440</t>
        </is>
      </c>
      <c r="D370" s="0" t="inlineStr">
        <is>
          <t>Academic Computing Support</t>
        </is>
      </c>
      <c r="E370" s="0" t="inlineStr">
        <is>
          <t>Academic Support</t>
        </is>
      </c>
      <c r="F370" s="0" t="inlineStr">
        <is>
          <t>Academic Support</t>
        </is>
      </c>
      <c r="G370" s="0">
        <v>5826039.79</v>
      </c>
    </row>
    <row outlineLevel="0" r="371">
      <c r="A371" s="0" t="inlineStr">
        <is>
          <t>0156</t>
        </is>
      </c>
      <c r="B371" s="0" t="inlineStr">
        <is>
          <t>Normandale</t>
        </is>
      </c>
      <c r="C371" s="0" t="inlineStr">
        <is>
          <t>450</t>
        </is>
      </c>
      <c r="D371" s="0" t="inlineStr">
        <is>
          <t>Ancillary Support</t>
        </is>
      </c>
      <c r="E371" s="0" t="inlineStr">
        <is>
          <t>Academic Support</t>
        </is>
      </c>
      <c r="F371" s="0" t="inlineStr">
        <is>
          <t>Academic Support</t>
        </is>
      </c>
      <c r="G371" s="0">
        <v>1049853.18</v>
      </c>
    </row>
    <row outlineLevel="0" r="372">
      <c r="A372" s="0" t="inlineStr">
        <is>
          <t>0156</t>
        </is>
      </c>
      <c r="B372" s="0" t="inlineStr">
        <is>
          <t>Normandale</t>
        </is>
      </c>
      <c r="C372" s="0" t="inlineStr">
        <is>
          <t>460</t>
        </is>
      </c>
      <c r="D372" s="0" t="inlineStr">
        <is>
          <t>Academic Administration</t>
        </is>
      </c>
      <c r="E372" s="0" t="inlineStr">
        <is>
          <t>Academic Support</t>
        </is>
      </c>
      <c r="F372" s="0" t="inlineStr">
        <is>
          <t>Academic Support</t>
        </is>
      </c>
      <c r="G372" s="0">
        <v>2076336.89</v>
      </c>
    </row>
    <row outlineLevel="0" r="373">
      <c r="A373" s="0" t="inlineStr">
        <is>
          <t>0156</t>
        </is>
      </c>
      <c r="B373" s="0" t="inlineStr">
        <is>
          <t>Normandale</t>
        </is>
      </c>
      <c r="C373" s="0" t="inlineStr">
        <is>
          <t>470</t>
        </is>
      </c>
      <c r="D373" s="0" t="inlineStr">
        <is>
          <t>Course and Curriculum Development</t>
        </is>
      </c>
      <c r="E373" s="0" t="inlineStr">
        <is>
          <t>Academic Support</t>
        </is>
      </c>
      <c r="F373" s="0" t="inlineStr">
        <is>
          <t>Academic Support</t>
        </is>
      </c>
      <c r="G373" s="0">
        <v>9128.25</v>
      </c>
    </row>
    <row outlineLevel="0" r="374">
      <c r="A374" s="0" t="inlineStr">
        <is>
          <t>0156</t>
        </is>
      </c>
      <c r="B374" s="0" t="inlineStr">
        <is>
          <t>Normandale</t>
        </is>
      </c>
      <c r="C374" s="0" t="inlineStr">
        <is>
          <t>480</t>
        </is>
      </c>
      <c r="D374" s="0" t="inlineStr">
        <is>
          <t>Academic Personnel Development</t>
        </is>
      </c>
      <c r="E374" s="0" t="inlineStr">
        <is>
          <t>Academic Support</t>
        </is>
      </c>
      <c r="F374" s="0" t="inlineStr">
        <is>
          <t>Academic Support</t>
        </is>
      </c>
      <c r="G374" s="0">
        <v>1128522.71</v>
      </c>
    </row>
    <row outlineLevel="0" r="375">
      <c r="A375" s="0" t="inlineStr">
        <is>
          <t>0156</t>
        </is>
      </c>
      <c r="B375" s="0" t="inlineStr">
        <is>
          <t>Normandale</t>
        </is>
      </c>
      <c r="C375" s="0" t="inlineStr">
        <is>
          <t>510</t>
        </is>
      </c>
      <c r="D375" s="0" t="inlineStr">
        <is>
          <t>Social and Cultural Development</t>
        </is>
      </c>
      <c r="E375" s="0" t="inlineStr">
        <is>
          <t>Student Services</t>
        </is>
      </c>
      <c r="F375" s="0" t="inlineStr">
        <is>
          <t>Student Services</t>
        </is>
      </c>
      <c r="G375" s="0">
        <v>379431.75</v>
      </c>
    </row>
    <row outlineLevel="0" r="376">
      <c r="A376" s="0" t="inlineStr">
        <is>
          <t>0156</t>
        </is>
      </c>
      <c r="B376" s="0" t="inlineStr">
        <is>
          <t>Normandale</t>
        </is>
      </c>
      <c r="C376" s="0" t="inlineStr">
        <is>
          <t>530</t>
        </is>
      </c>
      <c r="D376" s="0" t="inlineStr">
        <is>
          <t>Counseling and Career Guidance</t>
        </is>
      </c>
      <c r="E376" s="0" t="inlineStr">
        <is>
          <t>Student Services</t>
        </is>
      </c>
      <c r="F376" s="0" t="inlineStr">
        <is>
          <t>Student Services</t>
        </is>
      </c>
      <c r="G376" s="0">
        <v>2134634.86</v>
      </c>
    </row>
    <row outlineLevel="0" r="377">
      <c r="A377" s="0" t="inlineStr">
        <is>
          <t>0156</t>
        </is>
      </c>
      <c r="B377" s="0" t="inlineStr">
        <is>
          <t>Normandale</t>
        </is>
      </c>
      <c r="C377" s="0" t="inlineStr">
        <is>
          <t>540</t>
        </is>
      </c>
      <c r="D377" s="0" t="inlineStr">
        <is>
          <t>Financial Aid</t>
        </is>
      </c>
      <c r="E377" s="0" t="inlineStr">
        <is>
          <t>Student Services</t>
        </is>
      </c>
      <c r="F377" s="0" t="inlineStr">
        <is>
          <t>Student Services</t>
        </is>
      </c>
      <c r="G377" s="0">
        <v>729047.66</v>
      </c>
    </row>
    <row outlineLevel="0" r="378">
      <c r="A378" s="0" t="inlineStr">
        <is>
          <t>0156</t>
        </is>
      </c>
      <c r="B378" s="0" t="inlineStr">
        <is>
          <t>Normandale</t>
        </is>
      </c>
      <c r="C378" s="0" t="inlineStr">
        <is>
          <t>550</t>
        </is>
      </c>
      <c r="D378" s="0" t="inlineStr">
        <is>
          <t>Student Support</t>
        </is>
      </c>
      <c r="E378" s="0" t="inlineStr">
        <is>
          <t>Student Services</t>
        </is>
      </c>
      <c r="F378" s="0" t="inlineStr">
        <is>
          <t>Student Services</t>
        </is>
      </c>
      <c r="G378" s="0">
        <v>193549.45</v>
      </c>
    </row>
    <row outlineLevel="0" r="379">
      <c r="A379" s="0" t="inlineStr">
        <is>
          <t>0156</t>
        </is>
      </c>
      <c r="B379" s="0" t="inlineStr">
        <is>
          <t>Normandale</t>
        </is>
      </c>
      <c r="C379" s="0" t="inlineStr">
        <is>
          <t>560</t>
        </is>
      </c>
      <c r="D379" s="0" t="inlineStr">
        <is>
          <t>Student Services Administration</t>
        </is>
      </c>
      <c r="E379" s="0" t="inlineStr">
        <is>
          <t>Student Services</t>
        </is>
      </c>
      <c r="F379" s="0" t="inlineStr">
        <is>
          <t>Student Services</t>
        </is>
      </c>
      <c r="G379" s="0">
        <v>822254.29</v>
      </c>
    </row>
    <row outlineLevel="0" r="380">
      <c r="A380" s="0" t="inlineStr">
        <is>
          <t>0156</t>
        </is>
      </c>
      <c r="B380" s="0" t="inlineStr">
        <is>
          <t>Normandale</t>
        </is>
      </c>
      <c r="C380" s="0" t="inlineStr">
        <is>
          <t>590</t>
        </is>
      </c>
      <c r="D380" s="0" t="inlineStr">
        <is>
          <t>Admissions, Records and Recruitment Mkt</t>
        </is>
      </c>
      <c r="E380" s="0" t="inlineStr">
        <is>
          <t>Student Services</t>
        </is>
      </c>
      <c r="F380" s="0" t="inlineStr">
        <is>
          <t>Student Services</t>
        </is>
      </c>
      <c r="G380" s="0">
        <v>2394008.24</v>
      </c>
    </row>
    <row outlineLevel="0" r="381">
      <c r="A381" s="0" t="inlineStr">
        <is>
          <t>0156</t>
        </is>
      </c>
      <c r="B381" s="0" t="inlineStr">
        <is>
          <t>Normandale</t>
        </is>
      </c>
      <c r="C381" s="0" t="inlineStr">
        <is>
          <t>610</t>
        </is>
      </c>
      <c r="D381" s="0" t="inlineStr">
        <is>
          <t>Executive Management</t>
        </is>
      </c>
      <c r="E381" s="0" t="inlineStr">
        <is>
          <t>Institution Support</t>
        </is>
      </c>
      <c r="F381" s="0" t="inlineStr">
        <is>
          <t>Institution Support</t>
        </is>
      </c>
      <c r="G381" s="0">
        <v>1697176.36</v>
      </c>
    </row>
    <row outlineLevel="0" r="382">
      <c r="A382" s="0" t="inlineStr">
        <is>
          <t>0156</t>
        </is>
      </c>
      <c r="B382" s="0" t="inlineStr">
        <is>
          <t>Normandale</t>
        </is>
      </c>
      <c r="C382" s="0" t="inlineStr">
        <is>
          <t>620</t>
        </is>
      </c>
      <c r="D382" s="0" t="inlineStr">
        <is>
          <t>Fiscal Operations</t>
        </is>
      </c>
      <c r="E382" s="0" t="inlineStr">
        <is>
          <t>Institution Support</t>
        </is>
      </c>
      <c r="F382" s="0" t="inlineStr">
        <is>
          <t>Institution Support</t>
        </is>
      </c>
      <c r="G382" s="0">
        <v>2952953.94</v>
      </c>
    </row>
    <row outlineLevel="0" r="383">
      <c r="A383" s="0" t="inlineStr">
        <is>
          <t>0156</t>
        </is>
      </c>
      <c r="B383" s="0" t="inlineStr">
        <is>
          <t>Normandale</t>
        </is>
      </c>
      <c r="C383" s="0" t="inlineStr">
        <is>
          <t>625</t>
        </is>
      </c>
      <c r="D383" s="0" t="inlineStr">
        <is>
          <t>Administrative Computing</t>
        </is>
      </c>
      <c r="E383" s="0" t="inlineStr">
        <is>
          <t>Institution Support</t>
        </is>
      </c>
      <c r="F383" s="0" t="inlineStr">
        <is>
          <t>Institution Support</t>
        </is>
      </c>
      <c r="G383" s="0">
        <v>1704825</v>
      </c>
    </row>
    <row outlineLevel="0" r="384">
      <c r="A384" s="0" t="inlineStr">
        <is>
          <t>0156</t>
        </is>
      </c>
      <c r="B384" s="0" t="inlineStr">
        <is>
          <t>Normandale</t>
        </is>
      </c>
      <c r="C384" s="0" t="inlineStr">
        <is>
          <t>630</t>
        </is>
      </c>
      <c r="D384" s="0" t="inlineStr">
        <is>
          <t>General Administrative</t>
        </is>
      </c>
      <c r="E384" s="0" t="inlineStr">
        <is>
          <t>Institution Support</t>
        </is>
      </c>
      <c r="F384" s="0" t="inlineStr">
        <is>
          <t>Institution Support</t>
        </is>
      </c>
      <c r="G384" s="0">
        <v>2974839.15</v>
      </c>
    </row>
    <row outlineLevel="0" r="385">
      <c r="A385" s="0" t="inlineStr">
        <is>
          <t>0156</t>
        </is>
      </c>
      <c r="B385" s="0" t="inlineStr">
        <is>
          <t>Normandale</t>
        </is>
      </c>
      <c r="C385" s="0" t="inlineStr">
        <is>
          <t>650</t>
        </is>
      </c>
      <c r="D385" s="0" t="inlineStr">
        <is>
          <t>Staff Development</t>
        </is>
      </c>
      <c r="E385" s="0" t="inlineStr">
        <is>
          <t>Institution Support</t>
        </is>
      </c>
      <c r="F385" s="0" t="inlineStr">
        <is>
          <t>Institution Support</t>
        </is>
      </c>
      <c r="G385" s="0">
        <v>260580.12</v>
      </c>
    </row>
    <row outlineLevel="0" r="386">
      <c r="A386" s="0" t="inlineStr">
        <is>
          <t>0156</t>
        </is>
      </c>
      <c r="B386" s="0" t="inlineStr">
        <is>
          <t>Normandale</t>
        </is>
      </c>
      <c r="C386" s="0" t="inlineStr">
        <is>
          <t>670</t>
        </is>
      </c>
      <c r="D386" s="0" t="inlineStr">
        <is>
          <t>Public Relations/Development</t>
        </is>
      </c>
      <c r="E386" s="0" t="inlineStr">
        <is>
          <t>Institution Support</t>
        </is>
      </c>
      <c r="F386" s="0" t="inlineStr">
        <is>
          <t>Institution Support</t>
        </is>
      </c>
      <c r="G386" s="0">
        <v>1120031.52</v>
      </c>
    </row>
    <row outlineLevel="0" r="387">
      <c r="A387" s="0" t="inlineStr">
        <is>
          <t>0156</t>
        </is>
      </c>
      <c r="B387" s="0" t="inlineStr">
        <is>
          <t>Normandale</t>
        </is>
      </c>
      <c r="C387" s="0" t="inlineStr">
        <is>
          <t>710</t>
        </is>
      </c>
      <c r="D387" s="0" t="inlineStr">
        <is>
          <t>Physical Plant Operations</t>
        </is>
      </c>
      <c r="E387" s="0" t="inlineStr">
        <is>
          <t>Phys Plant Operation</t>
        </is>
      </c>
      <c r="F387" s="0" t="inlineStr">
        <is>
          <t>Physical Plant</t>
        </is>
      </c>
      <c r="G387" s="0">
        <v>6727370.57</v>
      </c>
    </row>
    <row outlineLevel="0" r="388">
      <c r="A388" s="0" t="inlineStr">
        <is>
          <t>0156</t>
        </is>
      </c>
      <c r="B388" s="0" t="inlineStr">
        <is>
          <t>Normandale</t>
        </is>
      </c>
      <c r="C388" s="0" t="inlineStr">
        <is>
          <t>800</t>
        </is>
      </c>
      <c r="D388" s="0" t="inlineStr">
        <is>
          <t>Scholarship / Financial Aid</t>
        </is>
      </c>
      <c r="E388" s="0" t="inlineStr">
        <is>
          <t>Student Services</t>
        </is>
      </c>
      <c r="F388" s="0" t="inlineStr">
        <is>
          <t>Student Services</t>
        </is>
      </c>
      <c r="G388" s="0">
        <v>89686.75</v>
      </c>
    </row>
    <row outlineLevel="0" r="389">
      <c r="A389" s="0" t="inlineStr">
        <is>
          <t>0156</t>
        </is>
      </c>
      <c r="B389" s="0" t="inlineStr">
        <is>
          <t>Normandale</t>
        </is>
      </c>
      <c r="C389" s="0" t="inlineStr">
        <is>
          <t>999</t>
        </is>
      </c>
      <c r="D389" s="0" t="inlineStr">
        <is>
          <t>Revenue Only Cost Centers</t>
        </is>
      </c>
      <c r="E389" s="0" t="inlineStr">
        <is>
          <t>Institution Support</t>
        </is>
      </c>
      <c r="F389" s="0" t="inlineStr">
        <is>
          <t>Institution Support</t>
        </is>
      </c>
      <c r="G389" s="0">
        <v>47459.42</v>
      </c>
    </row>
    <row outlineLevel="0" r="390">
      <c r="A390" s="0" t="inlineStr">
        <is>
          <t>0157</t>
        </is>
      </c>
      <c r="B390" s="0" t="inlineStr">
        <is>
          <t>Inver Hills</t>
        </is>
      </c>
      <c r="C390" s="0" t="inlineStr">
        <is>
          <t>110</t>
        </is>
      </c>
      <c r="D390" s="0" t="inlineStr">
        <is>
          <t>General Academic</t>
        </is>
      </c>
      <c r="E390" s="0" t="inlineStr">
        <is>
          <t>Instruction</t>
        </is>
      </c>
      <c r="F390" s="0" t="inlineStr">
        <is>
          <t>Instruction</t>
        </is>
      </c>
      <c r="G390" s="0">
        <v>9649230.27</v>
      </c>
    </row>
    <row outlineLevel="0" r="391">
      <c r="A391" s="0" t="inlineStr">
        <is>
          <t>0157</t>
        </is>
      </c>
      <c r="B391" s="0" t="inlineStr">
        <is>
          <t>Inver Hills</t>
        </is>
      </c>
      <c r="C391" s="0" t="inlineStr">
        <is>
          <t>120</t>
        </is>
      </c>
      <c r="D391" s="0" t="inlineStr">
        <is>
          <t>Occupational &amp; Vocational Instruction</t>
        </is>
      </c>
      <c r="E391" s="0" t="inlineStr">
        <is>
          <t>Instruction</t>
        </is>
      </c>
      <c r="F391" s="0" t="inlineStr">
        <is>
          <t>Instruction</t>
        </is>
      </c>
      <c r="G391" s="0">
        <v>2952052.87</v>
      </c>
    </row>
    <row outlineLevel="0" r="392">
      <c r="A392" s="0" t="inlineStr">
        <is>
          <t>0157</t>
        </is>
      </c>
      <c r="B392" s="0" t="inlineStr">
        <is>
          <t>Inver Hills</t>
        </is>
      </c>
      <c r="C392" s="0" t="inlineStr">
        <is>
          <t>160</t>
        </is>
      </c>
      <c r="D392" s="0" t="inlineStr">
        <is>
          <t>Continuing Education/Hour Based Training</t>
        </is>
      </c>
      <c r="E392" s="0" t="inlineStr">
        <is>
          <t>Public Service</t>
        </is>
      </c>
      <c r="F392" s="0" t="inlineStr">
        <is>
          <t>Instruction</t>
        </is>
      </c>
      <c r="G392" s="0">
        <v>308990.27</v>
      </c>
    </row>
    <row outlineLevel="0" r="393">
      <c r="A393" s="0" t="inlineStr">
        <is>
          <t>0157</t>
        </is>
      </c>
      <c r="B393" s="0" t="inlineStr">
        <is>
          <t>Inver Hills</t>
        </is>
      </c>
      <c r="C393" s="0" t="inlineStr">
        <is>
          <t>410</t>
        </is>
      </c>
      <c r="D393" s="0" t="inlineStr">
        <is>
          <t>Libraries</t>
        </is>
      </c>
      <c r="E393" s="0" t="inlineStr">
        <is>
          <t>Academic Support</t>
        </is>
      </c>
      <c r="F393" s="0" t="inlineStr">
        <is>
          <t>Academic Support</t>
        </is>
      </c>
      <c r="G393" s="0">
        <v>627143.1</v>
      </c>
    </row>
    <row outlineLevel="0" r="394">
      <c r="A394" s="0" t="inlineStr">
        <is>
          <t>0157</t>
        </is>
      </c>
      <c r="B394" s="0" t="inlineStr">
        <is>
          <t>Inver Hills</t>
        </is>
      </c>
      <c r="C394" s="0" t="inlineStr">
        <is>
          <t>440</t>
        </is>
      </c>
      <c r="D394" s="0" t="inlineStr">
        <is>
          <t>Academic Computing Support</t>
        </is>
      </c>
      <c r="E394" s="0" t="inlineStr">
        <is>
          <t>Academic Support</t>
        </is>
      </c>
      <c r="F394" s="0" t="inlineStr">
        <is>
          <t>Academic Support</t>
        </is>
      </c>
      <c r="G394" s="0">
        <v>1076589.49</v>
      </c>
    </row>
    <row outlineLevel="0" r="395">
      <c r="A395" s="0" t="inlineStr">
        <is>
          <t>0157</t>
        </is>
      </c>
      <c r="B395" s="0" t="inlineStr">
        <is>
          <t>Inver Hills</t>
        </is>
      </c>
      <c r="C395" s="0" t="inlineStr">
        <is>
          <t>460</t>
        </is>
      </c>
      <c r="D395" s="0" t="inlineStr">
        <is>
          <t>Academic Administration</t>
        </is>
      </c>
      <c r="E395" s="0" t="inlineStr">
        <is>
          <t>Academic Support</t>
        </is>
      </c>
      <c r="F395" s="0" t="inlineStr">
        <is>
          <t>Academic Support</t>
        </is>
      </c>
      <c r="G395" s="0">
        <v>1527287.5</v>
      </c>
    </row>
    <row outlineLevel="0" r="396">
      <c r="A396" s="0" t="inlineStr">
        <is>
          <t>0157</t>
        </is>
      </c>
      <c r="B396" s="0" t="inlineStr">
        <is>
          <t>Inver Hills</t>
        </is>
      </c>
      <c r="C396" s="0" t="inlineStr">
        <is>
          <t>470</t>
        </is>
      </c>
      <c r="D396" s="0" t="inlineStr">
        <is>
          <t>Course and Curriculum Development</t>
        </is>
      </c>
      <c r="E396" s="0" t="inlineStr">
        <is>
          <t>Academic Support</t>
        </is>
      </c>
      <c r="F396" s="0" t="inlineStr">
        <is>
          <t>Academic Support</t>
        </is>
      </c>
      <c r="G396" s="0">
        <v>115428.73</v>
      </c>
    </row>
    <row outlineLevel="0" r="397">
      <c r="A397" s="0" t="inlineStr">
        <is>
          <t>0157</t>
        </is>
      </c>
      <c r="B397" s="0" t="inlineStr">
        <is>
          <t>Inver Hills</t>
        </is>
      </c>
      <c r="C397" s="0" t="inlineStr">
        <is>
          <t>480</t>
        </is>
      </c>
      <c r="D397" s="0" t="inlineStr">
        <is>
          <t>Academic Personnel Development</t>
        </is>
      </c>
      <c r="E397" s="0" t="inlineStr">
        <is>
          <t>Academic Support</t>
        </is>
      </c>
      <c r="F397" s="0" t="inlineStr">
        <is>
          <t>Academic Support</t>
        </is>
      </c>
      <c r="G397" s="0">
        <v>1223519.77</v>
      </c>
    </row>
    <row outlineLevel="0" r="398">
      <c r="A398" s="0" t="inlineStr">
        <is>
          <t>0157</t>
        </is>
      </c>
      <c r="B398" s="0" t="inlineStr">
        <is>
          <t>Inver Hills</t>
        </is>
      </c>
      <c r="C398" s="0" t="inlineStr">
        <is>
          <t>510</t>
        </is>
      </c>
      <c r="D398" s="0" t="inlineStr">
        <is>
          <t>Social and Cultural Development</t>
        </is>
      </c>
      <c r="E398" s="0" t="inlineStr">
        <is>
          <t>Student Services</t>
        </is>
      </c>
      <c r="F398" s="0" t="inlineStr">
        <is>
          <t>Student Services</t>
        </is>
      </c>
      <c r="G398" s="0">
        <v>1900</v>
      </c>
    </row>
    <row outlineLevel="0" r="399">
      <c r="A399" s="0" t="inlineStr">
        <is>
          <t>0157</t>
        </is>
      </c>
      <c r="B399" s="0" t="inlineStr">
        <is>
          <t>Inver Hills</t>
        </is>
      </c>
      <c r="C399" s="0" t="inlineStr">
        <is>
          <t>530</t>
        </is>
      </c>
      <c r="D399" s="0" t="inlineStr">
        <is>
          <t>Counseling and Career Guidance</t>
        </is>
      </c>
      <c r="E399" s="0" t="inlineStr">
        <is>
          <t>Student Services</t>
        </is>
      </c>
      <c r="F399" s="0" t="inlineStr">
        <is>
          <t>Student Services</t>
        </is>
      </c>
      <c r="G399" s="0">
        <v>1226853.92</v>
      </c>
    </row>
    <row outlineLevel="0" r="400">
      <c r="A400" s="0" t="inlineStr">
        <is>
          <t>0157</t>
        </is>
      </c>
      <c r="B400" s="0" t="inlineStr">
        <is>
          <t>Inver Hills</t>
        </is>
      </c>
      <c r="C400" s="0" t="inlineStr">
        <is>
          <t>540</t>
        </is>
      </c>
      <c r="D400" s="0" t="inlineStr">
        <is>
          <t>Financial Aid</t>
        </is>
      </c>
      <c r="E400" s="0" t="inlineStr">
        <is>
          <t>Student Services</t>
        </is>
      </c>
      <c r="F400" s="0" t="inlineStr">
        <is>
          <t>Student Services</t>
        </is>
      </c>
      <c r="G400" s="0">
        <v>344402.5</v>
      </c>
    </row>
    <row outlineLevel="0" r="401">
      <c r="A401" s="0" t="inlineStr">
        <is>
          <t>0157</t>
        </is>
      </c>
      <c r="B401" s="0" t="inlineStr">
        <is>
          <t>Inver Hills</t>
        </is>
      </c>
      <c r="C401" s="0" t="inlineStr">
        <is>
          <t>550</t>
        </is>
      </c>
      <c r="D401" s="0" t="inlineStr">
        <is>
          <t>Student Support</t>
        </is>
      </c>
      <c r="E401" s="0" t="inlineStr">
        <is>
          <t>Student Services</t>
        </is>
      </c>
      <c r="F401" s="0" t="inlineStr">
        <is>
          <t>Student Services</t>
        </is>
      </c>
      <c r="G401" s="0">
        <v>671181.53</v>
      </c>
    </row>
    <row outlineLevel="0" r="402">
      <c r="A402" s="0" t="inlineStr">
        <is>
          <t>0157</t>
        </is>
      </c>
      <c r="B402" s="0" t="inlineStr">
        <is>
          <t>Inver Hills</t>
        </is>
      </c>
      <c r="C402" s="0" t="inlineStr">
        <is>
          <t>560</t>
        </is>
      </c>
      <c r="D402" s="0" t="inlineStr">
        <is>
          <t>Student Services Administration</t>
        </is>
      </c>
      <c r="E402" s="0" t="inlineStr">
        <is>
          <t>Student Services</t>
        </is>
      </c>
      <c r="F402" s="0" t="inlineStr">
        <is>
          <t>Student Services</t>
        </is>
      </c>
      <c r="G402" s="0">
        <v>312619.02</v>
      </c>
    </row>
    <row outlineLevel="0" r="403">
      <c r="A403" s="0" t="inlineStr">
        <is>
          <t>0157</t>
        </is>
      </c>
      <c r="B403" s="0" t="inlineStr">
        <is>
          <t>Inver Hills</t>
        </is>
      </c>
      <c r="C403" s="0" t="inlineStr">
        <is>
          <t>590</t>
        </is>
      </c>
      <c r="D403" s="0" t="inlineStr">
        <is>
          <t>Admissions, Records and Recruitment Mkt</t>
        </is>
      </c>
      <c r="E403" s="0" t="inlineStr">
        <is>
          <t>Student Services</t>
        </is>
      </c>
      <c r="F403" s="0" t="inlineStr">
        <is>
          <t>Student Services</t>
        </is>
      </c>
      <c r="G403" s="0">
        <v>1867367.4</v>
      </c>
    </row>
    <row outlineLevel="0" r="404">
      <c r="A404" s="0" t="inlineStr">
        <is>
          <t>0157</t>
        </is>
      </c>
      <c r="B404" s="0" t="inlineStr">
        <is>
          <t>Inver Hills</t>
        </is>
      </c>
      <c r="C404" s="0" t="inlineStr">
        <is>
          <t>610</t>
        </is>
      </c>
      <c r="D404" s="0" t="inlineStr">
        <is>
          <t>Executive Management</t>
        </is>
      </c>
      <c r="E404" s="0" t="inlineStr">
        <is>
          <t>Institution Support</t>
        </is>
      </c>
      <c r="F404" s="0" t="inlineStr">
        <is>
          <t>Institution Support</t>
        </is>
      </c>
      <c r="G404" s="0">
        <v>250962.59</v>
      </c>
    </row>
    <row outlineLevel="0" r="405">
      <c r="A405" s="0" t="inlineStr">
        <is>
          <t>0157</t>
        </is>
      </c>
      <c r="B405" s="0" t="inlineStr">
        <is>
          <t>Inver Hills</t>
        </is>
      </c>
      <c r="C405" s="0" t="inlineStr">
        <is>
          <t>620</t>
        </is>
      </c>
      <c r="D405" s="0" t="inlineStr">
        <is>
          <t>Fiscal Operations</t>
        </is>
      </c>
      <c r="E405" s="0" t="inlineStr">
        <is>
          <t>Institution Support</t>
        </is>
      </c>
      <c r="F405" s="0" t="inlineStr">
        <is>
          <t>Institution Support</t>
        </is>
      </c>
      <c r="G405" s="0">
        <v>843140.96</v>
      </c>
    </row>
    <row outlineLevel="0" r="406">
      <c r="A406" s="0" t="inlineStr">
        <is>
          <t>0157</t>
        </is>
      </c>
      <c r="B406" s="0" t="inlineStr">
        <is>
          <t>Inver Hills</t>
        </is>
      </c>
      <c r="C406" s="0" t="inlineStr">
        <is>
          <t>625</t>
        </is>
      </c>
      <c r="D406" s="0" t="inlineStr">
        <is>
          <t>Administrative Computing</t>
        </is>
      </c>
      <c r="E406" s="0" t="inlineStr">
        <is>
          <t>Institution Support</t>
        </is>
      </c>
      <c r="F406" s="0" t="inlineStr">
        <is>
          <t>Institution Support</t>
        </is>
      </c>
      <c r="G406" s="0">
        <v>1431708.01</v>
      </c>
    </row>
    <row outlineLevel="0" r="407">
      <c r="A407" s="0" t="inlineStr">
        <is>
          <t>0157</t>
        </is>
      </c>
      <c r="B407" s="0" t="inlineStr">
        <is>
          <t>Inver Hills</t>
        </is>
      </c>
      <c r="C407" s="0" t="inlineStr">
        <is>
          <t>630</t>
        </is>
      </c>
      <c r="D407" s="0" t="inlineStr">
        <is>
          <t>General Administrative</t>
        </is>
      </c>
      <c r="E407" s="0" t="inlineStr">
        <is>
          <t>Institution Support</t>
        </is>
      </c>
      <c r="F407" s="0" t="inlineStr">
        <is>
          <t>Institution Support</t>
        </is>
      </c>
      <c r="G407" s="0">
        <v>2231596.27</v>
      </c>
    </row>
    <row outlineLevel="0" r="408">
      <c r="A408" s="0" t="inlineStr">
        <is>
          <t>0157</t>
        </is>
      </c>
      <c r="B408" s="0" t="inlineStr">
        <is>
          <t>Inver Hills</t>
        </is>
      </c>
      <c r="C408" s="0" t="inlineStr">
        <is>
          <t>650</t>
        </is>
      </c>
      <c r="D408" s="0" t="inlineStr">
        <is>
          <t>Staff Development</t>
        </is>
      </c>
      <c r="E408" s="0" t="inlineStr">
        <is>
          <t>Institution Support</t>
        </is>
      </c>
      <c r="F408" s="0" t="inlineStr">
        <is>
          <t>Institution Support</t>
        </is>
      </c>
      <c r="G408" s="0">
        <v>3595</v>
      </c>
    </row>
    <row outlineLevel="0" r="409">
      <c r="A409" s="0" t="inlineStr">
        <is>
          <t>0157</t>
        </is>
      </c>
      <c r="B409" s="0" t="inlineStr">
        <is>
          <t>Inver Hills</t>
        </is>
      </c>
      <c r="C409" s="0" t="inlineStr">
        <is>
          <t>670</t>
        </is>
      </c>
      <c r="D409" s="0" t="inlineStr">
        <is>
          <t>Public Relations/Development</t>
        </is>
      </c>
      <c r="E409" s="0" t="inlineStr">
        <is>
          <t>Institution Support</t>
        </is>
      </c>
      <c r="F409" s="0" t="inlineStr">
        <is>
          <t>Institution Support</t>
        </is>
      </c>
      <c r="G409" s="0">
        <v>367678.51</v>
      </c>
    </row>
    <row outlineLevel="0" r="410">
      <c r="A410" s="0" t="inlineStr">
        <is>
          <t>0157</t>
        </is>
      </c>
      <c r="B410" s="0" t="inlineStr">
        <is>
          <t>Inver Hills</t>
        </is>
      </c>
      <c r="C410" s="0" t="inlineStr">
        <is>
          <t>710</t>
        </is>
      </c>
      <c r="D410" s="0" t="inlineStr">
        <is>
          <t>Physical Plant Operations</t>
        </is>
      </c>
      <c r="E410" s="0" t="inlineStr">
        <is>
          <t>Phys Plant Operation</t>
        </is>
      </c>
      <c r="F410" s="0" t="inlineStr">
        <is>
          <t>Physical Plant</t>
        </is>
      </c>
      <c r="G410" s="0">
        <v>3053003.04</v>
      </c>
    </row>
    <row outlineLevel="0" r="411">
      <c r="A411" s="0" t="inlineStr">
        <is>
          <t>0157</t>
        </is>
      </c>
      <c r="B411" s="0" t="inlineStr">
        <is>
          <t>Inver Hills</t>
        </is>
      </c>
      <c r="C411" s="0" t="inlineStr">
        <is>
          <t>800</t>
        </is>
      </c>
      <c r="D411" s="0" t="inlineStr">
        <is>
          <t>Scholarship / Financial Aid</t>
        </is>
      </c>
      <c r="E411" s="0" t="inlineStr">
        <is>
          <t>Student Services</t>
        </is>
      </c>
      <c r="F411" s="0" t="inlineStr">
        <is>
          <t>Student Services</t>
        </is>
      </c>
      <c r="G411" s="0">
        <v>124075.63</v>
      </c>
    </row>
    <row outlineLevel="0" r="412">
      <c r="A412" s="0" t="inlineStr">
        <is>
          <t>0157</t>
        </is>
      </c>
      <c r="B412" s="0" t="inlineStr">
        <is>
          <t>Inver Hills</t>
        </is>
      </c>
      <c r="C412" s="0" t="inlineStr">
        <is>
          <t>999</t>
        </is>
      </c>
      <c r="D412" s="0" t="inlineStr">
        <is>
          <t>Revenue Only Cost Centers</t>
        </is>
      </c>
      <c r="E412" s="0" t="inlineStr">
        <is>
          <t>Institution Support</t>
        </is>
      </c>
      <c r="F412" s="0" t="inlineStr">
        <is>
          <t>Institution Support</t>
        </is>
      </c>
      <c r="G412" s="0">
        <v>21565.95</v>
      </c>
    </row>
    <row outlineLevel="0" r="413">
      <c r="A413" s="0" t="inlineStr">
        <is>
          <t>0163</t>
        </is>
      </c>
      <c r="B413" s="0" t="inlineStr">
        <is>
          <t>Fond du Lac</t>
        </is>
      </c>
      <c r="C413" s="0" t="inlineStr">
        <is>
          <t>110</t>
        </is>
      </c>
      <c r="D413" s="0" t="inlineStr">
        <is>
          <t>General Academic</t>
        </is>
      </c>
      <c r="E413" s="0" t="inlineStr">
        <is>
          <t>Instruction</t>
        </is>
      </c>
      <c r="F413" s="0" t="inlineStr">
        <is>
          <t>Instruction</t>
        </is>
      </c>
      <c r="G413" s="0">
        <v>2766369.71</v>
      </c>
    </row>
    <row outlineLevel="0" r="414">
      <c r="A414" s="0" t="inlineStr">
        <is>
          <t>0163</t>
        </is>
      </c>
      <c r="B414" s="0" t="inlineStr">
        <is>
          <t>Fond du Lac</t>
        </is>
      </c>
      <c r="C414" s="0" t="inlineStr">
        <is>
          <t>120</t>
        </is>
      </c>
      <c r="D414" s="0" t="inlineStr">
        <is>
          <t>Occupational &amp; Vocational Instruction</t>
        </is>
      </c>
      <c r="E414" s="0" t="inlineStr">
        <is>
          <t>Instruction</t>
        </is>
      </c>
      <c r="F414" s="0" t="inlineStr">
        <is>
          <t>Instruction</t>
        </is>
      </c>
      <c r="G414" s="0">
        <v>1905227.72</v>
      </c>
    </row>
    <row outlineLevel="0" r="415">
      <c r="A415" s="0" t="inlineStr">
        <is>
          <t>0163</t>
        </is>
      </c>
      <c r="B415" s="0" t="inlineStr">
        <is>
          <t>Fond du Lac</t>
        </is>
      </c>
      <c r="C415" s="0" t="inlineStr">
        <is>
          <t>410</t>
        </is>
      </c>
      <c r="D415" s="0" t="inlineStr">
        <is>
          <t>Libraries</t>
        </is>
      </c>
      <c r="E415" s="0" t="inlineStr">
        <is>
          <t>Academic Support</t>
        </is>
      </c>
      <c r="F415" s="0" t="inlineStr">
        <is>
          <t>Academic Support</t>
        </is>
      </c>
      <c r="G415" s="0">
        <v>152483.41</v>
      </c>
    </row>
    <row outlineLevel="0" r="416">
      <c r="A416" s="0" t="inlineStr">
        <is>
          <t>0163</t>
        </is>
      </c>
      <c r="B416" s="0" t="inlineStr">
        <is>
          <t>Fond du Lac</t>
        </is>
      </c>
      <c r="C416" s="0" t="inlineStr">
        <is>
          <t>440</t>
        </is>
      </c>
      <c r="D416" s="0" t="inlineStr">
        <is>
          <t>Academic Computing Support</t>
        </is>
      </c>
      <c r="E416" s="0" t="inlineStr">
        <is>
          <t>Academic Support</t>
        </is>
      </c>
      <c r="F416" s="0" t="inlineStr">
        <is>
          <t>Academic Support</t>
        </is>
      </c>
      <c r="G416" s="0">
        <v>616973.76</v>
      </c>
    </row>
    <row outlineLevel="0" r="417">
      <c r="A417" s="0" t="inlineStr">
        <is>
          <t>0163</t>
        </is>
      </c>
      <c r="B417" s="0" t="inlineStr">
        <is>
          <t>Fond du Lac</t>
        </is>
      </c>
      <c r="C417" s="0" t="inlineStr">
        <is>
          <t>450</t>
        </is>
      </c>
      <c r="D417" s="0" t="inlineStr">
        <is>
          <t>Ancillary Support</t>
        </is>
      </c>
      <c r="E417" s="0" t="inlineStr">
        <is>
          <t>Academic Support</t>
        </is>
      </c>
      <c r="F417" s="0" t="inlineStr">
        <is>
          <t>Academic Support</t>
        </is>
      </c>
      <c r="G417" s="0">
        <v>113638.97</v>
      </c>
    </row>
    <row outlineLevel="0" r="418">
      <c r="A418" s="0" t="inlineStr">
        <is>
          <t>0163</t>
        </is>
      </c>
      <c r="B418" s="0" t="inlineStr">
        <is>
          <t>Fond du Lac</t>
        </is>
      </c>
      <c r="C418" s="0" t="inlineStr">
        <is>
          <t>460</t>
        </is>
      </c>
      <c r="D418" s="0" t="inlineStr">
        <is>
          <t>Academic Administration</t>
        </is>
      </c>
      <c r="E418" s="0" t="inlineStr">
        <is>
          <t>Academic Support</t>
        </is>
      </c>
      <c r="F418" s="0" t="inlineStr">
        <is>
          <t>Academic Support</t>
        </is>
      </c>
      <c r="G418" s="0">
        <v>367180.27</v>
      </c>
    </row>
    <row outlineLevel="0" r="419">
      <c r="A419" s="0" t="inlineStr">
        <is>
          <t>0163</t>
        </is>
      </c>
      <c r="B419" s="0" t="inlineStr">
        <is>
          <t>Fond du Lac</t>
        </is>
      </c>
      <c r="C419" s="0" t="inlineStr">
        <is>
          <t>470</t>
        </is>
      </c>
      <c r="D419" s="0" t="inlineStr">
        <is>
          <t>Course and Curriculum Development</t>
        </is>
      </c>
      <c r="E419" s="0" t="inlineStr">
        <is>
          <t>Academic Support</t>
        </is>
      </c>
      <c r="F419" s="0" t="inlineStr">
        <is>
          <t>Academic Support</t>
        </is>
      </c>
      <c r="G419" s="0">
        <v>30242.26</v>
      </c>
    </row>
    <row outlineLevel="0" r="420">
      <c r="A420" s="0" t="inlineStr">
        <is>
          <t>0163</t>
        </is>
      </c>
      <c r="B420" s="0" t="inlineStr">
        <is>
          <t>Fond du Lac</t>
        </is>
      </c>
      <c r="C420" s="0" t="inlineStr">
        <is>
          <t>480</t>
        </is>
      </c>
      <c r="D420" s="0" t="inlineStr">
        <is>
          <t>Academic Personnel Development</t>
        </is>
      </c>
      <c r="E420" s="0" t="inlineStr">
        <is>
          <t>Academic Support</t>
        </is>
      </c>
      <c r="F420" s="0" t="inlineStr">
        <is>
          <t>Academic Support</t>
        </is>
      </c>
      <c r="G420" s="0">
        <v>397629.65</v>
      </c>
    </row>
    <row outlineLevel="0" r="421">
      <c r="A421" s="0" t="inlineStr">
        <is>
          <t>0163</t>
        </is>
      </c>
      <c r="B421" s="0" t="inlineStr">
        <is>
          <t>Fond du Lac</t>
        </is>
      </c>
      <c r="C421" s="0" t="inlineStr">
        <is>
          <t>510</t>
        </is>
      </c>
      <c r="D421" s="0" t="inlineStr">
        <is>
          <t>Social and Cultural Development</t>
        </is>
      </c>
      <c r="E421" s="0" t="inlineStr">
        <is>
          <t>Student Services</t>
        </is>
      </c>
      <c r="F421" s="0" t="inlineStr">
        <is>
          <t>Student Services</t>
        </is>
      </c>
      <c r="G421" s="0">
        <v>32624.88</v>
      </c>
    </row>
    <row outlineLevel="0" r="422">
      <c r="A422" s="0" t="inlineStr">
        <is>
          <t>0163</t>
        </is>
      </c>
      <c r="B422" s="0" t="inlineStr">
        <is>
          <t>Fond du Lac</t>
        </is>
      </c>
      <c r="C422" s="0" t="inlineStr">
        <is>
          <t>530</t>
        </is>
      </c>
      <c r="D422" s="0" t="inlineStr">
        <is>
          <t>Counseling and Career Guidance</t>
        </is>
      </c>
      <c r="E422" s="0" t="inlineStr">
        <is>
          <t>Student Services</t>
        </is>
      </c>
      <c r="F422" s="0" t="inlineStr">
        <is>
          <t>Student Services</t>
        </is>
      </c>
      <c r="G422" s="0">
        <v>86920.71</v>
      </c>
    </row>
    <row outlineLevel="0" r="423">
      <c r="A423" s="0" t="inlineStr">
        <is>
          <t>0163</t>
        </is>
      </c>
      <c r="B423" s="0" t="inlineStr">
        <is>
          <t>Fond du Lac</t>
        </is>
      </c>
      <c r="C423" s="0" t="inlineStr">
        <is>
          <t>540</t>
        </is>
      </c>
      <c r="D423" s="0" t="inlineStr">
        <is>
          <t>Financial Aid</t>
        </is>
      </c>
      <c r="E423" s="0" t="inlineStr">
        <is>
          <t>Student Services</t>
        </is>
      </c>
      <c r="F423" s="0" t="inlineStr">
        <is>
          <t>Student Services</t>
        </is>
      </c>
      <c r="G423" s="0">
        <v>258773.91</v>
      </c>
    </row>
    <row outlineLevel="0" r="424">
      <c r="A424" s="0" t="inlineStr">
        <is>
          <t>0163</t>
        </is>
      </c>
      <c r="B424" s="0" t="inlineStr">
        <is>
          <t>Fond du Lac</t>
        </is>
      </c>
      <c r="C424" s="0" t="inlineStr">
        <is>
          <t>550</t>
        </is>
      </c>
      <c r="D424" s="0" t="inlineStr">
        <is>
          <t>Student Support</t>
        </is>
      </c>
      <c r="E424" s="0" t="inlineStr">
        <is>
          <t>Student Services</t>
        </is>
      </c>
      <c r="F424" s="0" t="inlineStr">
        <is>
          <t>Student Services</t>
        </is>
      </c>
      <c r="G424" s="0">
        <v>321163.54</v>
      </c>
    </row>
    <row outlineLevel="0" r="425">
      <c r="A425" s="0" t="inlineStr">
        <is>
          <t>0163</t>
        </is>
      </c>
      <c r="B425" s="0" t="inlineStr">
        <is>
          <t>Fond du Lac</t>
        </is>
      </c>
      <c r="C425" s="0" t="inlineStr">
        <is>
          <t>560</t>
        </is>
      </c>
      <c r="D425" s="0" t="inlineStr">
        <is>
          <t>Student Services Administration</t>
        </is>
      </c>
      <c r="E425" s="0" t="inlineStr">
        <is>
          <t>Student Services</t>
        </is>
      </c>
      <c r="F425" s="0" t="inlineStr">
        <is>
          <t>Student Services</t>
        </is>
      </c>
      <c r="G425" s="0">
        <v>38599.9</v>
      </c>
    </row>
    <row outlineLevel="0" r="426">
      <c r="A426" s="0" t="inlineStr">
        <is>
          <t>0163</t>
        </is>
      </c>
      <c r="B426" s="0" t="inlineStr">
        <is>
          <t>Fond du Lac</t>
        </is>
      </c>
      <c r="C426" s="0" t="inlineStr">
        <is>
          <t>590</t>
        </is>
      </c>
      <c r="D426" s="0" t="inlineStr">
        <is>
          <t>Admissions, Records and Recruitment Mkt</t>
        </is>
      </c>
      <c r="E426" s="0" t="inlineStr">
        <is>
          <t>Student Services</t>
        </is>
      </c>
      <c r="F426" s="0" t="inlineStr">
        <is>
          <t>Student Services</t>
        </is>
      </c>
      <c r="G426" s="0">
        <v>224801.16</v>
      </c>
    </row>
    <row outlineLevel="0" r="427">
      <c r="A427" s="0" t="inlineStr">
        <is>
          <t>0163</t>
        </is>
      </c>
      <c r="B427" s="0" t="inlineStr">
        <is>
          <t>Fond du Lac</t>
        </is>
      </c>
      <c r="C427" s="0" t="inlineStr">
        <is>
          <t>610</t>
        </is>
      </c>
      <c r="D427" s="0" t="inlineStr">
        <is>
          <t>Executive Management</t>
        </is>
      </c>
      <c r="E427" s="0" t="inlineStr">
        <is>
          <t>Institution Support</t>
        </is>
      </c>
      <c r="F427" s="0" t="inlineStr">
        <is>
          <t>Institution Support</t>
        </is>
      </c>
      <c r="G427" s="0">
        <v>251783.3</v>
      </c>
    </row>
    <row outlineLevel="0" r="428">
      <c r="A428" s="0" t="inlineStr">
        <is>
          <t>0163</t>
        </is>
      </c>
      <c r="B428" s="0" t="inlineStr">
        <is>
          <t>Fond du Lac</t>
        </is>
      </c>
      <c r="C428" s="0" t="inlineStr">
        <is>
          <t>620</t>
        </is>
      </c>
      <c r="D428" s="0" t="inlineStr">
        <is>
          <t>Fiscal Operations</t>
        </is>
      </c>
      <c r="E428" s="0" t="inlineStr">
        <is>
          <t>Institution Support</t>
        </is>
      </c>
      <c r="F428" s="0" t="inlineStr">
        <is>
          <t>Institution Support</t>
        </is>
      </c>
      <c r="G428" s="0">
        <v>623451.26</v>
      </c>
    </row>
    <row outlineLevel="0" r="429">
      <c r="A429" s="0" t="inlineStr">
        <is>
          <t>0163</t>
        </is>
      </c>
      <c r="B429" s="0" t="inlineStr">
        <is>
          <t>Fond du Lac</t>
        </is>
      </c>
      <c r="C429" s="0" t="inlineStr">
        <is>
          <t>625</t>
        </is>
      </c>
      <c r="D429" s="0" t="inlineStr">
        <is>
          <t>Administrative Computing</t>
        </is>
      </c>
      <c r="E429" s="0" t="inlineStr">
        <is>
          <t>Institution Support</t>
        </is>
      </c>
      <c r="F429" s="0" t="inlineStr">
        <is>
          <t>Institution Support</t>
        </is>
      </c>
      <c r="G429" s="0">
        <v>4744.66</v>
      </c>
    </row>
    <row outlineLevel="0" r="430">
      <c r="A430" s="0" t="inlineStr">
        <is>
          <t>0163</t>
        </is>
      </c>
      <c r="B430" s="0" t="inlineStr">
        <is>
          <t>Fond du Lac</t>
        </is>
      </c>
      <c r="C430" s="0" t="inlineStr">
        <is>
          <t>630</t>
        </is>
      </c>
      <c r="D430" s="0" t="inlineStr">
        <is>
          <t>General Administrative</t>
        </is>
      </c>
      <c r="E430" s="0" t="inlineStr">
        <is>
          <t>Institution Support</t>
        </is>
      </c>
      <c r="F430" s="0" t="inlineStr">
        <is>
          <t>Institution Support</t>
        </is>
      </c>
      <c r="G430" s="0">
        <v>1436648.7</v>
      </c>
    </row>
    <row outlineLevel="0" r="431">
      <c r="A431" s="0" t="inlineStr">
        <is>
          <t>0163</t>
        </is>
      </c>
      <c r="B431" s="0" t="inlineStr">
        <is>
          <t>Fond du Lac</t>
        </is>
      </c>
      <c r="C431" s="0" t="inlineStr">
        <is>
          <t>670</t>
        </is>
      </c>
      <c r="D431" s="0" t="inlineStr">
        <is>
          <t>Public Relations/Development</t>
        </is>
      </c>
      <c r="E431" s="0" t="inlineStr">
        <is>
          <t>Institution Support</t>
        </is>
      </c>
      <c r="F431" s="0" t="inlineStr">
        <is>
          <t>Institution Support</t>
        </is>
      </c>
      <c r="G431" s="0">
        <v>150403.56</v>
      </c>
    </row>
    <row outlineLevel="0" r="432">
      <c r="A432" s="0" t="inlineStr">
        <is>
          <t>0163</t>
        </is>
      </c>
      <c r="B432" s="0" t="inlineStr">
        <is>
          <t>Fond du Lac</t>
        </is>
      </c>
      <c r="C432" s="0" t="inlineStr">
        <is>
          <t>710</t>
        </is>
      </c>
      <c r="D432" s="0" t="inlineStr">
        <is>
          <t>Physical Plant Operations</t>
        </is>
      </c>
      <c r="E432" s="0" t="inlineStr">
        <is>
          <t>Phys Plant Operation</t>
        </is>
      </c>
      <c r="F432" s="0" t="inlineStr">
        <is>
          <t>Physical Plant</t>
        </is>
      </c>
      <c r="G432" s="0">
        <v>966103.23</v>
      </c>
    </row>
    <row outlineLevel="0" r="433">
      <c r="A433" s="0" t="inlineStr">
        <is>
          <t>0163</t>
        </is>
      </c>
      <c r="B433" s="0" t="inlineStr">
        <is>
          <t>Fond du Lac</t>
        </is>
      </c>
      <c r="C433" s="0" t="inlineStr">
        <is>
          <t>800</t>
        </is>
      </c>
      <c r="D433" s="0" t="inlineStr">
        <is>
          <t>Scholarship / Financial Aid</t>
        </is>
      </c>
      <c r="E433" s="0" t="inlineStr">
        <is>
          <t>Student Services</t>
        </is>
      </c>
      <c r="F433" s="0" t="inlineStr">
        <is>
          <t>Student Services</t>
        </is>
      </c>
      <c r="G433" s="0">
        <v>9409.66</v>
      </c>
    </row>
    <row outlineLevel="0" r="434">
      <c r="A434" s="0" t="inlineStr">
        <is>
          <t>0163</t>
        </is>
      </c>
      <c r="B434" s="0" t="inlineStr">
        <is>
          <t>Fond du Lac</t>
        </is>
      </c>
      <c r="C434" s="0" t="inlineStr">
        <is>
          <t>980</t>
        </is>
      </c>
      <c r="D434" s="0" t="inlineStr">
        <is>
          <t>Capital Construction</t>
        </is>
      </c>
      <c r="E434" s="0" t="inlineStr">
        <is>
          <t>Phys Plant Operation</t>
        </is>
      </c>
      <c r="F434" s="0" t="inlineStr">
        <is>
          <t>Physical Plant</t>
        </is>
      </c>
      <c r="G434" s="0">
        <v>278116.77</v>
      </c>
    </row>
    <row outlineLevel="0" r="435">
      <c r="A435" s="0" t="inlineStr">
        <is>
          <t>0163</t>
        </is>
      </c>
      <c r="B435" s="0" t="inlineStr">
        <is>
          <t>Fond du Lac</t>
        </is>
      </c>
      <c r="C435" s="0" t="inlineStr">
        <is>
          <t>999</t>
        </is>
      </c>
      <c r="D435" s="0" t="inlineStr">
        <is>
          <t>Revenue Only Cost Centers</t>
        </is>
      </c>
      <c r="E435" s="0" t="inlineStr">
        <is>
          <t>Institution Support</t>
        </is>
      </c>
      <c r="F435" s="0" t="inlineStr">
        <is>
          <t>Institution Support</t>
        </is>
      </c>
      <c r="G435" s="0">
        <v>-117798.18</v>
      </c>
    </row>
    <row outlineLevel="0" r="436">
      <c r="A436" s="0" t="inlineStr">
        <is>
          <t>0202</t>
        </is>
      </c>
      <c r="B436" s="0" t="inlineStr">
        <is>
          <t>Anoka TC</t>
        </is>
      </c>
      <c r="C436" s="0" t="inlineStr">
        <is>
          <t>110</t>
        </is>
      </c>
      <c r="D436" s="0" t="inlineStr">
        <is>
          <t>General Academic</t>
        </is>
      </c>
      <c r="E436" s="0" t="inlineStr">
        <is>
          <t>Instruction</t>
        </is>
      </c>
      <c r="F436" s="0" t="inlineStr">
        <is>
          <t>Instruction</t>
        </is>
      </c>
      <c r="G436" s="0">
        <v>1250551.97</v>
      </c>
    </row>
    <row outlineLevel="0" r="437">
      <c r="A437" s="0" t="inlineStr">
        <is>
          <t>0202</t>
        </is>
      </c>
      <c r="B437" s="0" t="inlineStr">
        <is>
          <t>Anoka TC</t>
        </is>
      </c>
      <c r="C437" s="0" t="inlineStr">
        <is>
          <t>120</t>
        </is>
      </c>
      <c r="D437" s="0" t="inlineStr">
        <is>
          <t>Occupational &amp; Vocational Instruction</t>
        </is>
      </c>
      <c r="E437" s="0" t="inlineStr">
        <is>
          <t>Instruction</t>
        </is>
      </c>
      <c r="F437" s="0" t="inlineStr">
        <is>
          <t>Instruction</t>
        </is>
      </c>
      <c r="G437" s="0">
        <v>8201814.09</v>
      </c>
    </row>
    <row outlineLevel="0" r="438">
      <c r="A438" s="0" t="inlineStr">
        <is>
          <t>0202</t>
        </is>
      </c>
      <c r="B438" s="0" t="inlineStr">
        <is>
          <t>Anoka TC</t>
        </is>
      </c>
      <c r="C438" s="0" t="inlineStr">
        <is>
          <t>410</t>
        </is>
      </c>
      <c r="D438" s="0" t="inlineStr">
        <is>
          <t>Libraries</t>
        </is>
      </c>
      <c r="E438" s="0" t="inlineStr">
        <is>
          <t>Academic Support</t>
        </is>
      </c>
      <c r="F438" s="0" t="inlineStr">
        <is>
          <t>Academic Support</t>
        </is>
      </c>
      <c r="G438" s="0">
        <v>-676079.32</v>
      </c>
    </row>
    <row outlineLevel="0" r="439">
      <c r="A439" s="0" t="inlineStr">
        <is>
          <t>0202</t>
        </is>
      </c>
      <c r="B439" s="0" t="inlineStr">
        <is>
          <t>Anoka TC</t>
        </is>
      </c>
      <c r="C439" s="0" t="inlineStr">
        <is>
          <t>440</t>
        </is>
      </c>
      <c r="D439" s="0" t="inlineStr">
        <is>
          <t>Academic Computing Support</t>
        </is>
      </c>
      <c r="E439" s="0" t="inlineStr">
        <is>
          <t>Academic Support</t>
        </is>
      </c>
      <c r="F439" s="0" t="inlineStr">
        <is>
          <t>Academic Support</t>
        </is>
      </c>
      <c r="G439" s="0">
        <v>626115.45</v>
      </c>
    </row>
    <row outlineLevel="0" r="440">
      <c r="A440" s="0" t="inlineStr">
        <is>
          <t>0202</t>
        </is>
      </c>
      <c r="B440" s="0" t="inlineStr">
        <is>
          <t>Anoka TC</t>
        </is>
      </c>
      <c r="C440" s="0" t="inlineStr">
        <is>
          <t>460</t>
        </is>
      </c>
      <c r="D440" s="0" t="inlineStr">
        <is>
          <t>Academic Administration</t>
        </is>
      </c>
      <c r="E440" s="0" t="inlineStr">
        <is>
          <t>Academic Support</t>
        </is>
      </c>
      <c r="F440" s="0" t="inlineStr">
        <is>
          <t>Academic Support</t>
        </is>
      </c>
      <c r="G440" s="0">
        <v>716620.09</v>
      </c>
    </row>
    <row outlineLevel="0" r="441">
      <c r="A441" s="0" t="inlineStr">
        <is>
          <t>0202</t>
        </is>
      </c>
      <c r="B441" s="0" t="inlineStr">
        <is>
          <t>Anoka TC</t>
        </is>
      </c>
      <c r="C441" s="0" t="inlineStr">
        <is>
          <t>470</t>
        </is>
      </c>
      <c r="D441" s="0" t="inlineStr">
        <is>
          <t>Course and Curriculum Development</t>
        </is>
      </c>
      <c r="E441" s="0" t="inlineStr">
        <is>
          <t>Academic Support</t>
        </is>
      </c>
      <c r="F441" s="0" t="inlineStr">
        <is>
          <t>Academic Support</t>
        </is>
      </c>
      <c r="G441" s="0">
        <v>520.27</v>
      </c>
    </row>
    <row outlineLevel="0" r="442">
      <c r="A442" s="0" t="inlineStr">
        <is>
          <t>0202</t>
        </is>
      </c>
      <c r="B442" s="0" t="inlineStr">
        <is>
          <t>Anoka TC</t>
        </is>
      </c>
      <c r="C442" s="0" t="inlineStr">
        <is>
          <t>480</t>
        </is>
      </c>
      <c r="D442" s="0" t="inlineStr">
        <is>
          <t>Academic Personnel Development</t>
        </is>
      </c>
      <c r="E442" s="0" t="inlineStr">
        <is>
          <t>Academic Support</t>
        </is>
      </c>
      <c r="F442" s="0" t="inlineStr">
        <is>
          <t>Academic Support</t>
        </is>
      </c>
      <c r="G442" s="0">
        <v>37892.15</v>
      </c>
    </row>
    <row outlineLevel="0" r="443">
      <c r="A443" s="0" t="inlineStr">
        <is>
          <t>0202</t>
        </is>
      </c>
      <c r="B443" s="0" t="inlineStr">
        <is>
          <t>Anoka TC</t>
        </is>
      </c>
      <c r="C443" s="0" t="inlineStr">
        <is>
          <t>510</t>
        </is>
      </c>
      <c r="D443" s="0" t="inlineStr">
        <is>
          <t>Social and Cultural Development</t>
        </is>
      </c>
      <c r="E443" s="0" t="inlineStr">
        <is>
          <t>Student Services</t>
        </is>
      </c>
      <c r="F443" s="0" t="inlineStr">
        <is>
          <t>Student Services</t>
        </is>
      </c>
      <c r="G443" s="0">
        <v>19980.1</v>
      </c>
    </row>
    <row outlineLevel="0" r="444">
      <c r="A444" s="0" t="inlineStr">
        <is>
          <t>0202</t>
        </is>
      </c>
      <c r="B444" s="0" t="inlineStr">
        <is>
          <t>Anoka TC</t>
        </is>
      </c>
      <c r="C444" s="0" t="inlineStr">
        <is>
          <t>530</t>
        </is>
      </c>
      <c r="D444" s="0" t="inlineStr">
        <is>
          <t>Counseling and Career Guidance</t>
        </is>
      </c>
      <c r="E444" s="0" t="inlineStr">
        <is>
          <t>Student Services</t>
        </is>
      </c>
      <c r="F444" s="0" t="inlineStr">
        <is>
          <t>Student Services</t>
        </is>
      </c>
      <c r="G444" s="0">
        <v>484.9</v>
      </c>
    </row>
    <row outlineLevel="0" r="445">
      <c r="A445" s="0" t="inlineStr">
        <is>
          <t>0202</t>
        </is>
      </c>
      <c r="B445" s="0" t="inlineStr">
        <is>
          <t>Anoka TC</t>
        </is>
      </c>
      <c r="C445" s="0" t="inlineStr">
        <is>
          <t>540</t>
        </is>
      </c>
      <c r="D445" s="0" t="inlineStr">
        <is>
          <t>Financial Aid</t>
        </is>
      </c>
      <c r="E445" s="0" t="inlineStr">
        <is>
          <t>Student Services</t>
        </is>
      </c>
      <c r="F445" s="0" t="inlineStr">
        <is>
          <t>Student Services</t>
        </is>
      </c>
      <c r="G445" s="0">
        <v>203128.94</v>
      </c>
    </row>
    <row outlineLevel="0" r="446">
      <c r="A446" s="0" t="inlineStr">
        <is>
          <t>0202</t>
        </is>
      </c>
      <c r="B446" s="0" t="inlineStr">
        <is>
          <t>Anoka TC</t>
        </is>
      </c>
      <c r="C446" s="0" t="inlineStr">
        <is>
          <t>550</t>
        </is>
      </c>
      <c r="D446" s="0" t="inlineStr">
        <is>
          <t>Student Support</t>
        </is>
      </c>
      <c r="E446" s="0" t="inlineStr">
        <is>
          <t>Student Services</t>
        </is>
      </c>
      <c r="F446" s="0" t="inlineStr">
        <is>
          <t>Student Services</t>
        </is>
      </c>
      <c r="G446" s="0">
        <v>149910.24</v>
      </c>
    </row>
    <row outlineLevel="0" r="447">
      <c r="A447" s="0" t="inlineStr">
        <is>
          <t>0202</t>
        </is>
      </c>
      <c r="B447" s="0" t="inlineStr">
        <is>
          <t>Anoka TC</t>
        </is>
      </c>
      <c r="C447" s="0" t="inlineStr">
        <is>
          <t>560</t>
        </is>
      </c>
      <c r="D447" s="0" t="inlineStr">
        <is>
          <t>Student Services Administration</t>
        </is>
      </c>
      <c r="E447" s="0" t="inlineStr">
        <is>
          <t>Student Services</t>
        </is>
      </c>
      <c r="F447" s="0" t="inlineStr">
        <is>
          <t>Student Services</t>
        </is>
      </c>
      <c r="G447" s="0">
        <v>908303.91</v>
      </c>
    </row>
    <row outlineLevel="0" r="448">
      <c r="A448" s="0" t="inlineStr">
        <is>
          <t>0202</t>
        </is>
      </c>
      <c r="B448" s="0" t="inlineStr">
        <is>
          <t>Anoka TC</t>
        </is>
      </c>
      <c r="C448" s="0" t="inlineStr">
        <is>
          <t>590</t>
        </is>
      </c>
      <c r="D448" s="0" t="inlineStr">
        <is>
          <t>Admissions, Records and Recruitment Mkt</t>
        </is>
      </c>
      <c r="E448" s="0" t="inlineStr">
        <is>
          <t>Student Services</t>
        </is>
      </c>
      <c r="F448" s="0" t="inlineStr">
        <is>
          <t>Student Services</t>
        </is>
      </c>
      <c r="G448" s="0">
        <v>291743.86</v>
      </c>
    </row>
    <row outlineLevel="0" r="449">
      <c r="A449" s="0" t="inlineStr">
        <is>
          <t>0202</t>
        </is>
      </c>
      <c r="B449" s="0" t="inlineStr">
        <is>
          <t>Anoka TC</t>
        </is>
      </c>
      <c r="C449" s="0" t="inlineStr">
        <is>
          <t>610</t>
        </is>
      </c>
      <c r="D449" s="0" t="inlineStr">
        <is>
          <t>Executive Management</t>
        </is>
      </c>
      <c r="E449" s="0" t="inlineStr">
        <is>
          <t>Institution Support</t>
        </is>
      </c>
      <c r="F449" s="0" t="inlineStr">
        <is>
          <t>Institution Support</t>
        </is>
      </c>
      <c r="G449" s="0">
        <v>407047.17</v>
      </c>
    </row>
    <row outlineLevel="0" r="450">
      <c r="A450" s="0" t="inlineStr">
        <is>
          <t>0202</t>
        </is>
      </c>
      <c r="B450" s="0" t="inlineStr">
        <is>
          <t>Anoka TC</t>
        </is>
      </c>
      <c r="C450" s="0" t="inlineStr">
        <is>
          <t>620</t>
        </is>
      </c>
      <c r="D450" s="0" t="inlineStr">
        <is>
          <t>Fiscal Operations</t>
        </is>
      </c>
      <c r="E450" s="0" t="inlineStr">
        <is>
          <t>Institution Support</t>
        </is>
      </c>
      <c r="F450" s="0" t="inlineStr">
        <is>
          <t>Institution Support</t>
        </is>
      </c>
      <c r="G450" s="0">
        <v>511732.43</v>
      </c>
    </row>
    <row outlineLevel="0" r="451">
      <c r="A451" s="0" t="inlineStr">
        <is>
          <t>0202</t>
        </is>
      </c>
      <c r="B451" s="0" t="inlineStr">
        <is>
          <t>Anoka TC</t>
        </is>
      </c>
      <c r="C451" s="0" t="inlineStr">
        <is>
          <t>625</t>
        </is>
      </c>
      <c r="D451" s="0" t="inlineStr">
        <is>
          <t>Administrative Computing</t>
        </is>
      </c>
      <c r="E451" s="0" t="inlineStr">
        <is>
          <t>Institution Support</t>
        </is>
      </c>
      <c r="F451" s="0" t="inlineStr">
        <is>
          <t>Institution Support</t>
        </is>
      </c>
      <c r="G451" s="0">
        <v>423927.35</v>
      </c>
    </row>
    <row outlineLevel="0" r="452">
      <c r="A452" s="0" t="inlineStr">
        <is>
          <t>0202</t>
        </is>
      </c>
      <c r="B452" s="0" t="inlineStr">
        <is>
          <t>Anoka TC</t>
        </is>
      </c>
      <c r="C452" s="0" t="inlineStr">
        <is>
          <t>630</t>
        </is>
      </c>
      <c r="D452" s="0" t="inlineStr">
        <is>
          <t>General Administrative</t>
        </is>
      </c>
      <c r="E452" s="0" t="inlineStr">
        <is>
          <t>Institution Support</t>
        </is>
      </c>
      <c r="F452" s="0" t="inlineStr">
        <is>
          <t>Institution Support</t>
        </is>
      </c>
      <c r="G452" s="0">
        <v>-71448.17</v>
      </c>
    </row>
    <row outlineLevel="0" r="453">
      <c r="A453" s="0" t="inlineStr">
        <is>
          <t>0202</t>
        </is>
      </c>
      <c r="B453" s="0" t="inlineStr">
        <is>
          <t>Anoka TC</t>
        </is>
      </c>
      <c r="C453" s="0" t="inlineStr">
        <is>
          <t>650</t>
        </is>
      </c>
      <c r="D453" s="0" t="inlineStr">
        <is>
          <t>Staff Development</t>
        </is>
      </c>
      <c r="E453" s="0" t="inlineStr">
        <is>
          <t>Institution Support</t>
        </is>
      </c>
      <c r="F453" s="0" t="inlineStr">
        <is>
          <t>Institution Support</t>
        </is>
      </c>
      <c r="G453" s="0">
        <v>20896.92</v>
      </c>
    </row>
    <row outlineLevel="0" r="454">
      <c r="A454" s="0" t="inlineStr">
        <is>
          <t>0202</t>
        </is>
      </c>
      <c r="B454" s="0" t="inlineStr">
        <is>
          <t>Anoka TC</t>
        </is>
      </c>
      <c r="C454" s="0" t="inlineStr">
        <is>
          <t>670</t>
        </is>
      </c>
      <c r="D454" s="0" t="inlineStr">
        <is>
          <t>Public Relations/Development</t>
        </is>
      </c>
      <c r="E454" s="0" t="inlineStr">
        <is>
          <t>Institution Support</t>
        </is>
      </c>
      <c r="F454" s="0" t="inlineStr">
        <is>
          <t>Institution Support</t>
        </is>
      </c>
      <c r="G454" s="0">
        <v>565786.81</v>
      </c>
    </row>
    <row outlineLevel="0" r="455">
      <c r="A455" s="0" t="inlineStr">
        <is>
          <t>0202</t>
        </is>
      </c>
      <c r="B455" s="0" t="inlineStr">
        <is>
          <t>Anoka TC</t>
        </is>
      </c>
      <c r="C455" s="0" t="inlineStr">
        <is>
          <t>710</t>
        </is>
      </c>
      <c r="D455" s="0" t="inlineStr">
        <is>
          <t>Physical Plant Operations</t>
        </is>
      </c>
      <c r="E455" s="0" t="inlineStr">
        <is>
          <t>Phys Plant Operation</t>
        </is>
      </c>
      <c r="F455" s="0" t="inlineStr">
        <is>
          <t>Physical Plant</t>
        </is>
      </c>
      <c r="G455" s="0">
        <v>1520037.63</v>
      </c>
    </row>
    <row outlineLevel="0" r="456">
      <c r="A456" s="0" t="inlineStr">
        <is>
          <t>0202</t>
        </is>
      </c>
      <c r="B456" s="0" t="inlineStr">
        <is>
          <t>Anoka TC</t>
        </is>
      </c>
      <c r="C456" s="0" t="inlineStr">
        <is>
          <t>800</t>
        </is>
      </c>
      <c r="D456" s="0" t="inlineStr">
        <is>
          <t>Scholarship / Financial Aid</t>
        </is>
      </c>
      <c r="E456" s="0" t="inlineStr">
        <is>
          <t>Student Services</t>
        </is>
      </c>
      <c r="F456" s="0" t="inlineStr">
        <is>
          <t>Student Services</t>
        </is>
      </c>
      <c r="G456" s="0">
        <v>31445.28</v>
      </c>
    </row>
    <row outlineLevel="0" r="457">
      <c r="A457" s="0" t="inlineStr">
        <is>
          <t>0202</t>
        </is>
      </c>
      <c r="B457" s="0" t="inlineStr">
        <is>
          <t>Anoka TC</t>
        </is>
      </c>
      <c r="C457" s="0" t="inlineStr">
        <is>
          <t>900</t>
        </is>
      </c>
      <c r="D457" s="0" t="inlineStr">
        <is>
          <t>Auxiliary Enterprise</t>
        </is>
      </c>
      <c r="G457" s="0">
        <v>123.91</v>
      </c>
    </row>
    <row outlineLevel="0" r="458">
      <c r="A458" s="0" t="inlineStr">
        <is>
          <t>0202</t>
        </is>
      </c>
      <c r="B458" s="0" t="inlineStr">
        <is>
          <t>Anoka TC</t>
        </is>
      </c>
      <c r="C458" s="0" t="inlineStr">
        <is>
          <t>950</t>
        </is>
      </c>
      <c r="D458" s="0" t="inlineStr">
        <is>
          <t>Agency</t>
        </is>
      </c>
      <c r="G458" s="0">
        <v>-20575.9</v>
      </c>
    </row>
    <row outlineLevel="0" r="459">
      <c r="A459" s="0" t="inlineStr">
        <is>
          <t>0202</t>
        </is>
      </c>
      <c r="B459" s="0" t="inlineStr">
        <is>
          <t>Anoka TC</t>
        </is>
      </c>
      <c r="C459" s="0" t="inlineStr">
        <is>
          <t>999</t>
        </is>
      </c>
      <c r="D459" s="0" t="inlineStr">
        <is>
          <t>Revenue Only Cost Centers</t>
        </is>
      </c>
      <c r="E459" s="0" t="inlineStr">
        <is>
          <t>Institution Support</t>
        </is>
      </c>
      <c r="F459" s="0" t="inlineStr">
        <is>
          <t>Institution Support</t>
        </is>
      </c>
      <c r="G459" s="0">
        <v>247671.12</v>
      </c>
    </row>
    <row outlineLevel="0" r="460">
      <c r="A460" s="0" t="inlineStr">
        <is>
          <t>0203</t>
        </is>
      </c>
      <c r="B460" s="0" t="inlineStr">
        <is>
          <t>Alex TC</t>
        </is>
      </c>
      <c r="C460" s="0" t="inlineStr">
        <is>
          <t>110</t>
        </is>
      </c>
      <c r="D460" s="0" t="inlineStr">
        <is>
          <t>General Academic</t>
        </is>
      </c>
      <c r="E460" s="0" t="inlineStr">
        <is>
          <t>Instruction</t>
        </is>
      </c>
      <c r="F460" s="0" t="inlineStr">
        <is>
          <t>Instruction</t>
        </is>
      </c>
      <c r="G460" s="0">
        <v>161061.35</v>
      </c>
    </row>
    <row outlineLevel="0" r="461">
      <c r="A461" s="0" t="inlineStr">
        <is>
          <t>0203</t>
        </is>
      </c>
      <c r="B461" s="0" t="inlineStr">
        <is>
          <t>Alex TC</t>
        </is>
      </c>
      <c r="C461" s="0" t="inlineStr">
        <is>
          <t>120</t>
        </is>
      </c>
      <c r="D461" s="0" t="inlineStr">
        <is>
          <t>Occupational &amp; Vocational Instruction</t>
        </is>
      </c>
      <c r="E461" s="0" t="inlineStr">
        <is>
          <t>Instruction</t>
        </is>
      </c>
      <c r="F461" s="0" t="inlineStr">
        <is>
          <t>Instruction</t>
        </is>
      </c>
      <c r="G461" s="0">
        <v>11847355.02</v>
      </c>
    </row>
    <row outlineLevel="0" r="462">
      <c r="A462" s="0" t="inlineStr">
        <is>
          <t>0203</t>
        </is>
      </c>
      <c r="B462" s="0" t="inlineStr">
        <is>
          <t>Alex TC</t>
        </is>
      </c>
      <c r="C462" s="0" t="inlineStr">
        <is>
          <t>160</t>
        </is>
      </c>
      <c r="D462" s="0" t="inlineStr">
        <is>
          <t>Continuing Education/Hour Based Training</t>
        </is>
      </c>
      <c r="E462" s="0" t="inlineStr">
        <is>
          <t>Public Service</t>
        </is>
      </c>
      <c r="F462" s="0" t="inlineStr">
        <is>
          <t>Instruction</t>
        </is>
      </c>
      <c r="G462" s="0">
        <v>832259.94</v>
      </c>
    </row>
    <row outlineLevel="0" r="463">
      <c r="A463" s="0" t="inlineStr">
        <is>
          <t>0203</t>
        </is>
      </c>
      <c r="B463" s="0" t="inlineStr">
        <is>
          <t>Alex TC</t>
        </is>
      </c>
      <c r="C463" s="0" t="inlineStr">
        <is>
          <t>320</t>
        </is>
      </c>
      <c r="D463" s="0" t="inlineStr">
        <is>
          <t>Community Service</t>
        </is>
      </c>
      <c r="E463" s="0" t="inlineStr">
        <is>
          <t>Public Service</t>
        </is>
      </c>
      <c r="F463" s="0" t="inlineStr">
        <is>
          <t>Public Service</t>
        </is>
      </c>
      <c r="G463" s="0">
        <v>35533.61</v>
      </c>
    </row>
    <row outlineLevel="0" r="464">
      <c r="A464" s="0" t="inlineStr">
        <is>
          <t>0203</t>
        </is>
      </c>
      <c r="B464" s="0" t="inlineStr">
        <is>
          <t>Alex TC</t>
        </is>
      </c>
      <c r="C464" s="0" t="inlineStr">
        <is>
          <t>410</t>
        </is>
      </c>
      <c r="D464" s="0" t="inlineStr">
        <is>
          <t>Libraries</t>
        </is>
      </c>
      <c r="E464" s="0" t="inlineStr">
        <is>
          <t>Academic Support</t>
        </is>
      </c>
      <c r="F464" s="0" t="inlineStr">
        <is>
          <t>Academic Support</t>
        </is>
      </c>
      <c r="G464" s="0">
        <v>150076.12</v>
      </c>
    </row>
    <row outlineLevel="0" r="465">
      <c r="A465" s="0" t="inlineStr">
        <is>
          <t>0203</t>
        </is>
      </c>
      <c r="B465" s="0" t="inlineStr">
        <is>
          <t>Alex TC</t>
        </is>
      </c>
      <c r="C465" s="0" t="inlineStr">
        <is>
          <t>440</t>
        </is>
      </c>
      <c r="D465" s="0" t="inlineStr">
        <is>
          <t>Academic Computing Support</t>
        </is>
      </c>
      <c r="E465" s="0" t="inlineStr">
        <is>
          <t>Academic Support</t>
        </is>
      </c>
      <c r="F465" s="0" t="inlineStr">
        <is>
          <t>Academic Support</t>
        </is>
      </c>
      <c r="G465" s="0">
        <v>1215992.73</v>
      </c>
    </row>
    <row outlineLevel="0" r="466">
      <c r="A466" s="0" t="inlineStr">
        <is>
          <t>0203</t>
        </is>
      </c>
      <c r="B466" s="0" t="inlineStr">
        <is>
          <t>Alex TC</t>
        </is>
      </c>
      <c r="C466" s="0" t="inlineStr">
        <is>
          <t>460</t>
        </is>
      </c>
      <c r="D466" s="0" t="inlineStr">
        <is>
          <t>Academic Administration</t>
        </is>
      </c>
      <c r="E466" s="0" t="inlineStr">
        <is>
          <t>Academic Support</t>
        </is>
      </c>
      <c r="F466" s="0" t="inlineStr">
        <is>
          <t>Academic Support</t>
        </is>
      </c>
      <c r="G466" s="0">
        <v>1188279.74</v>
      </c>
    </row>
    <row outlineLevel="0" r="467">
      <c r="A467" s="0" t="inlineStr">
        <is>
          <t>0203</t>
        </is>
      </c>
      <c r="B467" s="0" t="inlineStr">
        <is>
          <t>Alex TC</t>
        </is>
      </c>
      <c r="C467" s="0" t="inlineStr">
        <is>
          <t>470</t>
        </is>
      </c>
      <c r="D467" s="0" t="inlineStr">
        <is>
          <t>Course and Curriculum Development</t>
        </is>
      </c>
      <c r="E467" s="0" t="inlineStr">
        <is>
          <t>Academic Support</t>
        </is>
      </c>
      <c r="F467" s="0" t="inlineStr">
        <is>
          <t>Academic Support</t>
        </is>
      </c>
      <c r="G467" s="0">
        <v>28271.91</v>
      </c>
    </row>
    <row outlineLevel="0" r="468">
      <c r="A468" s="0" t="inlineStr">
        <is>
          <t>0203</t>
        </is>
      </c>
      <c r="B468" s="0" t="inlineStr">
        <is>
          <t>Alex TC</t>
        </is>
      </c>
      <c r="C468" s="0" t="inlineStr">
        <is>
          <t>480</t>
        </is>
      </c>
      <c r="D468" s="0" t="inlineStr">
        <is>
          <t>Academic Personnel Development</t>
        </is>
      </c>
      <c r="E468" s="0" t="inlineStr">
        <is>
          <t>Academic Support</t>
        </is>
      </c>
      <c r="F468" s="0" t="inlineStr">
        <is>
          <t>Academic Support</t>
        </is>
      </c>
      <c r="G468" s="0">
        <v>63864.15</v>
      </c>
    </row>
    <row outlineLevel="0" r="469">
      <c r="A469" s="0" t="inlineStr">
        <is>
          <t>0203</t>
        </is>
      </c>
      <c r="B469" s="0" t="inlineStr">
        <is>
          <t>Alex TC</t>
        </is>
      </c>
      <c r="C469" s="0" t="inlineStr">
        <is>
          <t>510</t>
        </is>
      </c>
      <c r="D469" s="0" t="inlineStr">
        <is>
          <t>Social and Cultural Development</t>
        </is>
      </c>
      <c r="E469" s="0" t="inlineStr">
        <is>
          <t>Student Services</t>
        </is>
      </c>
      <c r="F469" s="0" t="inlineStr">
        <is>
          <t>Student Services</t>
        </is>
      </c>
      <c r="G469" s="0">
        <v>12892.73</v>
      </c>
    </row>
    <row outlineLevel="0" r="470">
      <c r="A470" s="0" t="inlineStr">
        <is>
          <t>0203</t>
        </is>
      </c>
      <c r="B470" s="0" t="inlineStr">
        <is>
          <t>Alex TC</t>
        </is>
      </c>
      <c r="C470" s="0" t="inlineStr">
        <is>
          <t>515</t>
        </is>
      </c>
      <c r="D470" s="0" t="inlineStr">
        <is>
          <t>Intercollegiate Athletics</t>
        </is>
      </c>
      <c r="E470" s="0" t="inlineStr">
        <is>
          <t>Other</t>
        </is>
      </c>
      <c r="F470" s="0" t="inlineStr">
        <is>
          <t>Student Services</t>
        </is>
      </c>
      <c r="G470" s="0">
        <v>290937.03</v>
      </c>
    </row>
    <row outlineLevel="0" r="471">
      <c r="A471" s="0" t="inlineStr">
        <is>
          <t>0203</t>
        </is>
      </c>
      <c r="B471" s="0" t="inlineStr">
        <is>
          <t>Alex TC</t>
        </is>
      </c>
      <c r="C471" s="0" t="inlineStr">
        <is>
          <t>530</t>
        </is>
      </c>
      <c r="D471" s="0" t="inlineStr">
        <is>
          <t>Counseling and Career Guidance</t>
        </is>
      </c>
      <c r="E471" s="0" t="inlineStr">
        <is>
          <t>Student Services</t>
        </is>
      </c>
      <c r="F471" s="0" t="inlineStr">
        <is>
          <t>Student Services</t>
        </is>
      </c>
      <c r="G471" s="0">
        <v>336878.35</v>
      </c>
    </row>
    <row outlineLevel="0" r="472">
      <c r="A472" s="0" t="inlineStr">
        <is>
          <t>0203</t>
        </is>
      </c>
      <c r="B472" s="0" t="inlineStr">
        <is>
          <t>Alex TC</t>
        </is>
      </c>
      <c r="C472" s="0" t="inlineStr">
        <is>
          <t>540</t>
        </is>
      </c>
      <c r="D472" s="0" t="inlineStr">
        <is>
          <t>Financial Aid</t>
        </is>
      </c>
      <c r="E472" s="0" t="inlineStr">
        <is>
          <t>Student Services</t>
        </is>
      </c>
      <c r="F472" s="0" t="inlineStr">
        <is>
          <t>Student Services</t>
        </is>
      </c>
      <c r="G472" s="0">
        <v>324906.3</v>
      </c>
    </row>
    <row outlineLevel="0" r="473">
      <c r="A473" s="0" t="inlineStr">
        <is>
          <t>0203</t>
        </is>
      </c>
      <c r="B473" s="0" t="inlineStr">
        <is>
          <t>Alex TC</t>
        </is>
      </c>
      <c r="C473" s="0" t="inlineStr">
        <is>
          <t>550</t>
        </is>
      </c>
      <c r="D473" s="0" t="inlineStr">
        <is>
          <t>Student Support</t>
        </is>
      </c>
      <c r="E473" s="0" t="inlineStr">
        <is>
          <t>Student Services</t>
        </is>
      </c>
      <c r="F473" s="0" t="inlineStr">
        <is>
          <t>Student Services</t>
        </is>
      </c>
      <c r="G473" s="0">
        <v>162919.13</v>
      </c>
    </row>
    <row outlineLevel="0" r="474">
      <c r="A474" s="0" t="inlineStr">
        <is>
          <t>0203</t>
        </is>
      </c>
      <c r="B474" s="0" t="inlineStr">
        <is>
          <t>Alex TC</t>
        </is>
      </c>
      <c r="C474" s="0" t="inlineStr">
        <is>
          <t>560</t>
        </is>
      </c>
      <c r="D474" s="0" t="inlineStr">
        <is>
          <t>Student Services Administration</t>
        </is>
      </c>
      <c r="E474" s="0" t="inlineStr">
        <is>
          <t>Student Services</t>
        </is>
      </c>
      <c r="F474" s="0" t="inlineStr">
        <is>
          <t>Student Services</t>
        </is>
      </c>
      <c r="G474" s="0">
        <v>131056.33</v>
      </c>
    </row>
    <row outlineLevel="0" r="475">
      <c r="A475" s="0" t="inlineStr">
        <is>
          <t>0203</t>
        </is>
      </c>
      <c r="B475" s="0" t="inlineStr">
        <is>
          <t>Alex TC</t>
        </is>
      </c>
      <c r="C475" s="0" t="inlineStr">
        <is>
          <t>590</t>
        </is>
      </c>
      <c r="D475" s="0" t="inlineStr">
        <is>
          <t>Admissions, Records and Recruitment Mkt</t>
        </is>
      </c>
      <c r="E475" s="0" t="inlineStr">
        <is>
          <t>Student Services</t>
        </is>
      </c>
      <c r="F475" s="0" t="inlineStr">
        <is>
          <t>Student Services</t>
        </is>
      </c>
      <c r="G475" s="0">
        <v>1898166.35</v>
      </c>
    </row>
    <row outlineLevel="0" r="476">
      <c r="A476" s="0" t="inlineStr">
        <is>
          <t>0203</t>
        </is>
      </c>
      <c r="B476" s="0" t="inlineStr">
        <is>
          <t>Alex TC</t>
        </is>
      </c>
      <c r="C476" s="0" t="inlineStr">
        <is>
          <t>610</t>
        </is>
      </c>
      <c r="D476" s="0" t="inlineStr">
        <is>
          <t>Executive Management</t>
        </is>
      </c>
      <c r="E476" s="0" t="inlineStr">
        <is>
          <t>Institution Support</t>
        </is>
      </c>
      <c r="F476" s="0" t="inlineStr">
        <is>
          <t>Institution Support</t>
        </is>
      </c>
      <c r="G476" s="0">
        <v>519662.7</v>
      </c>
    </row>
    <row outlineLevel="0" r="477">
      <c r="A477" s="0" t="inlineStr">
        <is>
          <t>0203</t>
        </is>
      </c>
      <c r="B477" s="0" t="inlineStr">
        <is>
          <t>Alex TC</t>
        </is>
      </c>
      <c r="C477" s="0" t="inlineStr">
        <is>
          <t>620</t>
        </is>
      </c>
      <c r="D477" s="0" t="inlineStr">
        <is>
          <t>Fiscal Operations</t>
        </is>
      </c>
      <c r="E477" s="0" t="inlineStr">
        <is>
          <t>Institution Support</t>
        </is>
      </c>
      <c r="F477" s="0" t="inlineStr">
        <is>
          <t>Institution Support</t>
        </is>
      </c>
      <c r="G477" s="0">
        <v>491054.68</v>
      </c>
    </row>
    <row outlineLevel="0" r="478">
      <c r="A478" s="0" t="inlineStr">
        <is>
          <t>0203</t>
        </is>
      </c>
      <c r="B478" s="0" t="inlineStr">
        <is>
          <t>Alex TC</t>
        </is>
      </c>
      <c r="C478" s="0" t="inlineStr">
        <is>
          <t>625</t>
        </is>
      </c>
      <c r="D478" s="0" t="inlineStr">
        <is>
          <t>Administrative Computing</t>
        </is>
      </c>
      <c r="E478" s="0" t="inlineStr">
        <is>
          <t>Institution Support</t>
        </is>
      </c>
      <c r="F478" s="0" t="inlineStr">
        <is>
          <t>Institution Support</t>
        </is>
      </c>
      <c r="G478" s="0">
        <v>1043340.36</v>
      </c>
    </row>
    <row outlineLevel="0" r="479">
      <c r="A479" s="0" t="inlineStr">
        <is>
          <t>0203</t>
        </is>
      </c>
      <c r="B479" s="0" t="inlineStr">
        <is>
          <t>Alex TC</t>
        </is>
      </c>
      <c r="C479" s="0" t="inlineStr">
        <is>
          <t>630</t>
        </is>
      </c>
      <c r="D479" s="0" t="inlineStr">
        <is>
          <t>General Administrative</t>
        </is>
      </c>
      <c r="E479" s="0" t="inlineStr">
        <is>
          <t>Institution Support</t>
        </is>
      </c>
      <c r="F479" s="0" t="inlineStr">
        <is>
          <t>Institution Support</t>
        </is>
      </c>
      <c r="G479" s="0">
        <v>1873633.16</v>
      </c>
    </row>
    <row outlineLevel="0" r="480">
      <c r="A480" s="0" t="inlineStr">
        <is>
          <t>0203</t>
        </is>
      </c>
      <c r="B480" s="0" t="inlineStr">
        <is>
          <t>Alex TC</t>
        </is>
      </c>
      <c r="C480" s="0" t="inlineStr">
        <is>
          <t>650</t>
        </is>
      </c>
      <c r="D480" s="0" t="inlineStr">
        <is>
          <t>Staff Development</t>
        </is>
      </c>
      <c r="E480" s="0" t="inlineStr">
        <is>
          <t>Institution Support</t>
        </is>
      </c>
      <c r="F480" s="0" t="inlineStr">
        <is>
          <t>Institution Support</t>
        </is>
      </c>
      <c r="G480" s="0">
        <v>2984.55</v>
      </c>
    </row>
    <row outlineLevel="0" r="481">
      <c r="A481" s="0" t="inlineStr">
        <is>
          <t>0203</t>
        </is>
      </c>
      <c r="B481" s="0" t="inlineStr">
        <is>
          <t>Alex TC</t>
        </is>
      </c>
      <c r="C481" s="0" t="inlineStr">
        <is>
          <t>670</t>
        </is>
      </c>
      <c r="D481" s="0" t="inlineStr">
        <is>
          <t>Public Relations/Development</t>
        </is>
      </c>
      <c r="E481" s="0" t="inlineStr">
        <is>
          <t>Institution Support</t>
        </is>
      </c>
      <c r="F481" s="0" t="inlineStr">
        <is>
          <t>Institution Support</t>
        </is>
      </c>
      <c r="G481" s="0">
        <v>115583.31</v>
      </c>
    </row>
    <row outlineLevel="0" r="482">
      <c r="A482" s="0" t="inlineStr">
        <is>
          <t>0203</t>
        </is>
      </c>
      <c r="B482" s="0" t="inlineStr">
        <is>
          <t>Alex TC</t>
        </is>
      </c>
      <c r="C482" s="0" t="inlineStr">
        <is>
          <t>710</t>
        </is>
      </c>
      <c r="D482" s="0" t="inlineStr">
        <is>
          <t>Physical Plant Operations</t>
        </is>
      </c>
      <c r="E482" s="0" t="inlineStr">
        <is>
          <t>Phys Plant Operation</t>
        </is>
      </c>
      <c r="F482" s="0" t="inlineStr">
        <is>
          <t>Physical Plant</t>
        </is>
      </c>
      <c r="G482" s="0">
        <v>2961744.16</v>
      </c>
    </row>
    <row outlineLevel="0" r="483">
      <c r="A483" s="0" t="inlineStr">
        <is>
          <t>0203</t>
        </is>
      </c>
      <c r="B483" s="0" t="inlineStr">
        <is>
          <t>Alex TC</t>
        </is>
      </c>
      <c r="C483" s="0" t="inlineStr">
        <is>
          <t>800</t>
        </is>
      </c>
      <c r="D483" s="0" t="inlineStr">
        <is>
          <t>Scholarship / Financial Aid</t>
        </is>
      </c>
      <c r="E483" s="0" t="inlineStr">
        <is>
          <t>Student Services</t>
        </is>
      </c>
      <c r="F483" s="0" t="inlineStr">
        <is>
          <t>Student Services</t>
        </is>
      </c>
      <c r="G483" s="0">
        <v>57480.93</v>
      </c>
    </row>
    <row outlineLevel="0" r="484">
      <c r="A484" s="0" t="inlineStr">
        <is>
          <t>0203</t>
        </is>
      </c>
      <c r="B484" s="0" t="inlineStr">
        <is>
          <t>Alex TC</t>
        </is>
      </c>
      <c r="C484" s="0" t="inlineStr">
        <is>
          <t>999</t>
        </is>
      </c>
      <c r="D484" s="0" t="inlineStr">
        <is>
          <t>Revenue Only Cost Centers</t>
        </is>
      </c>
      <c r="E484" s="0" t="inlineStr">
        <is>
          <t>Institution Support</t>
        </is>
      </c>
      <c r="F484" s="0" t="inlineStr">
        <is>
          <t>Institution Support</t>
        </is>
      </c>
      <c r="G484" s="0">
        <v>19922.77</v>
      </c>
    </row>
    <row outlineLevel="0" r="485">
      <c r="A485" s="0" t="inlineStr">
        <is>
          <t>0204</t>
        </is>
      </c>
      <c r="B485" s="0" t="inlineStr">
        <is>
          <t>Hennepin TC</t>
        </is>
      </c>
      <c r="C485" s="0" t="inlineStr">
        <is>
          <t>110</t>
        </is>
      </c>
      <c r="D485" s="0" t="inlineStr">
        <is>
          <t>General Academic</t>
        </is>
      </c>
      <c r="E485" s="0" t="inlineStr">
        <is>
          <t>Instruction</t>
        </is>
      </c>
      <c r="F485" s="0" t="inlineStr">
        <is>
          <t>Instruction</t>
        </is>
      </c>
      <c r="G485" s="0">
        <v>3793534.86</v>
      </c>
    </row>
    <row outlineLevel="0" r="486">
      <c r="A486" s="0" t="inlineStr">
        <is>
          <t>0204</t>
        </is>
      </c>
      <c r="B486" s="0" t="inlineStr">
        <is>
          <t>Hennepin TC</t>
        </is>
      </c>
      <c r="C486" s="0" t="inlineStr">
        <is>
          <t>120</t>
        </is>
      </c>
      <c r="D486" s="0" t="inlineStr">
        <is>
          <t>Occupational &amp; Vocational Instruction</t>
        </is>
      </c>
      <c r="E486" s="0" t="inlineStr">
        <is>
          <t>Instruction</t>
        </is>
      </c>
      <c r="F486" s="0" t="inlineStr">
        <is>
          <t>Instruction</t>
        </is>
      </c>
      <c r="G486" s="0">
        <v>14370715.64</v>
      </c>
    </row>
    <row outlineLevel="0" r="487">
      <c r="A487" s="0" t="inlineStr">
        <is>
          <t>0204</t>
        </is>
      </c>
      <c r="B487" s="0" t="inlineStr">
        <is>
          <t>Hennepin TC</t>
        </is>
      </c>
      <c r="C487" s="0" t="inlineStr">
        <is>
          <t>160</t>
        </is>
      </c>
      <c r="D487" s="0" t="inlineStr">
        <is>
          <t>Continuing Education/Hour Based Training</t>
        </is>
      </c>
      <c r="E487" s="0" t="inlineStr">
        <is>
          <t>Public Service</t>
        </is>
      </c>
      <c r="F487" s="0" t="inlineStr">
        <is>
          <t>Instruction</t>
        </is>
      </c>
      <c r="G487" s="0">
        <v>1304365.04</v>
      </c>
    </row>
    <row outlineLevel="0" r="488">
      <c r="A488" s="0" t="inlineStr">
        <is>
          <t>0204</t>
        </is>
      </c>
      <c r="B488" s="0" t="inlineStr">
        <is>
          <t>Hennepin TC</t>
        </is>
      </c>
      <c r="C488" s="0" t="inlineStr">
        <is>
          <t>410</t>
        </is>
      </c>
      <c r="D488" s="0" t="inlineStr">
        <is>
          <t>Libraries</t>
        </is>
      </c>
      <c r="E488" s="0" t="inlineStr">
        <is>
          <t>Academic Support</t>
        </is>
      </c>
      <c r="F488" s="0" t="inlineStr">
        <is>
          <t>Academic Support</t>
        </is>
      </c>
      <c r="G488" s="0">
        <v>524423.22</v>
      </c>
    </row>
    <row outlineLevel="0" r="489">
      <c r="A489" s="0" t="inlineStr">
        <is>
          <t>0204</t>
        </is>
      </c>
      <c r="B489" s="0" t="inlineStr">
        <is>
          <t>Hennepin TC</t>
        </is>
      </c>
      <c r="C489" s="0" t="inlineStr">
        <is>
          <t>440</t>
        </is>
      </c>
      <c r="D489" s="0" t="inlineStr">
        <is>
          <t>Academic Computing Support</t>
        </is>
      </c>
      <c r="E489" s="0" t="inlineStr">
        <is>
          <t>Academic Support</t>
        </is>
      </c>
      <c r="F489" s="0" t="inlineStr">
        <is>
          <t>Academic Support</t>
        </is>
      </c>
      <c r="G489" s="0">
        <v>2197009.43</v>
      </c>
    </row>
    <row outlineLevel="0" r="490">
      <c r="A490" s="0" t="inlineStr">
        <is>
          <t>0204</t>
        </is>
      </c>
      <c r="B490" s="0" t="inlineStr">
        <is>
          <t>Hennepin TC</t>
        </is>
      </c>
      <c r="C490" s="0" t="inlineStr">
        <is>
          <t>450</t>
        </is>
      </c>
      <c r="D490" s="0" t="inlineStr">
        <is>
          <t>Ancillary Support</t>
        </is>
      </c>
      <c r="E490" s="0" t="inlineStr">
        <is>
          <t>Academic Support</t>
        </is>
      </c>
      <c r="F490" s="0" t="inlineStr">
        <is>
          <t>Academic Support</t>
        </is>
      </c>
      <c r="G490" s="0">
        <v>305114.66</v>
      </c>
    </row>
    <row outlineLevel="0" r="491">
      <c r="A491" s="0" t="inlineStr">
        <is>
          <t>0204</t>
        </is>
      </c>
      <c r="B491" s="0" t="inlineStr">
        <is>
          <t>Hennepin TC</t>
        </is>
      </c>
      <c r="C491" s="0" t="inlineStr">
        <is>
          <t>460</t>
        </is>
      </c>
      <c r="D491" s="0" t="inlineStr">
        <is>
          <t>Academic Administration</t>
        </is>
      </c>
      <c r="E491" s="0" t="inlineStr">
        <is>
          <t>Academic Support</t>
        </is>
      </c>
      <c r="F491" s="0" t="inlineStr">
        <is>
          <t>Academic Support</t>
        </is>
      </c>
      <c r="G491" s="0">
        <v>1520587.4</v>
      </c>
    </row>
    <row outlineLevel="0" r="492">
      <c r="A492" s="0" t="inlineStr">
        <is>
          <t>0204</t>
        </is>
      </c>
      <c r="B492" s="0" t="inlineStr">
        <is>
          <t>Hennepin TC</t>
        </is>
      </c>
      <c r="C492" s="0" t="inlineStr">
        <is>
          <t>470</t>
        </is>
      </c>
      <c r="D492" s="0" t="inlineStr">
        <is>
          <t>Course and Curriculum Development</t>
        </is>
      </c>
      <c r="E492" s="0" t="inlineStr">
        <is>
          <t>Academic Support</t>
        </is>
      </c>
      <c r="F492" s="0" t="inlineStr">
        <is>
          <t>Academic Support</t>
        </is>
      </c>
      <c r="G492" s="0">
        <v>106202.26</v>
      </c>
    </row>
    <row outlineLevel="0" r="493">
      <c r="A493" s="0" t="inlineStr">
        <is>
          <t>0204</t>
        </is>
      </c>
      <c r="B493" s="0" t="inlineStr">
        <is>
          <t>Hennepin TC</t>
        </is>
      </c>
      <c r="C493" s="0" t="inlineStr">
        <is>
          <t>480</t>
        </is>
      </c>
      <c r="D493" s="0" t="inlineStr">
        <is>
          <t>Academic Personnel Development</t>
        </is>
      </c>
      <c r="E493" s="0" t="inlineStr">
        <is>
          <t>Academic Support</t>
        </is>
      </c>
      <c r="F493" s="0" t="inlineStr">
        <is>
          <t>Academic Support</t>
        </is>
      </c>
      <c r="G493" s="0">
        <v>232304.11</v>
      </c>
    </row>
    <row outlineLevel="0" r="494">
      <c r="A494" s="0" t="inlineStr">
        <is>
          <t>0204</t>
        </is>
      </c>
      <c r="B494" s="0" t="inlineStr">
        <is>
          <t>Hennepin TC</t>
        </is>
      </c>
      <c r="C494" s="0" t="inlineStr">
        <is>
          <t>510</t>
        </is>
      </c>
      <c r="D494" s="0" t="inlineStr">
        <is>
          <t>Social and Cultural Development</t>
        </is>
      </c>
      <c r="E494" s="0" t="inlineStr">
        <is>
          <t>Student Services</t>
        </is>
      </c>
      <c r="F494" s="0" t="inlineStr">
        <is>
          <t>Student Services</t>
        </is>
      </c>
      <c r="G494" s="0">
        <v>8045.99</v>
      </c>
    </row>
    <row outlineLevel="0" r="495">
      <c r="A495" s="0" t="inlineStr">
        <is>
          <t>0204</t>
        </is>
      </c>
      <c r="B495" s="0" t="inlineStr">
        <is>
          <t>Hennepin TC</t>
        </is>
      </c>
      <c r="C495" s="0" t="inlineStr">
        <is>
          <t>530</t>
        </is>
      </c>
      <c r="D495" s="0" t="inlineStr">
        <is>
          <t>Counseling and Career Guidance</t>
        </is>
      </c>
      <c r="E495" s="0" t="inlineStr">
        <is>
          <t>Student Services</t>
        </is>
      </c>
      <c r="F495" s="0" t="inlineStr">
        <is>
          <t>Student Services</t>
        </is>
      </c>
      <c r="G495" s="0">
        <v>106661.21</v>
      </c>
    </row>
    <row outlineLevel="0" r="496">
      <c r="A496" s="0" t="inlineStr">
        <is>
          <t>0204</t>
        </is>
      </c>
      <c r="B496" s="0" t="inlineStr">
        <is>
          <t>Hennepin TC</t>
        </is>
      </c>
      <c r="C496" s="0" t="inlineStr">
        <is>
          <t>540</t>
        </is>
      </c>
      <c r="D496" s="0" t="inlineStr">
        <is>
          <t>Financial Aid</t>
        </is>
      </c>
      <c r="E496" s="0" t="inlineStr">
        <is>
          <t>Student Services</t>
        </is>
      </c>
      <c r="F496" s="0" t="inlineStr">
        <is>
          <t>Student Services</t>
        </is>
      </c>
      <c r="G496" s="0">
        <v>554033.51</v>
      </c>
    </row>
    <row outlineLevel="0" r="497">
      <c r="A497" s="0" t="inlineStr">
        <is>
          <t>0204</t>
        </is>
      </c>
      <c r="B497" s="0" t="inlineStr">
        <is>
          <t>Hennepin TC</t>
        </is>
      </c>
      <c r="C497" s="0" t="inlineStr">
        <is>
          <t>550</t>
        </is>
      </c>
      <c r="D497" s="0" t="inlineStr">
        <is>
          <t>Student Support</t>
        </is>
      </c>
      <c r="E497" s="0" t="inlineStr">
        <is>
          <t>Student Services</t>
        </is>
      </c>
      <c r="F497" s="0" t="inlineStr">
        <is>
          <t>Student Services</t>
        </is>
      </c>
      <c r="G497" s="0">
        <v>1244105.35</v>
      </c>
    </row>
    <row outlineLevel="0" r="498">
      <c r="A498" s="0" t="inlineStr">
        <is>
          <t>0204</t>
        </is>
      </c>
      <c r="B498" s="0" t="inlineStr">
        <is>
          <t>Hennepin TC</t>
        </is>
      </c>
      <c r="C498" s="0" t="inlineStr">
        <is>
          <t>560</t>
        </is>
      </c>
      <c r="D498" s="0" t="inlineStr">
        <is>
          <t>Student Services Administration</t>
        </is>
      </c>
      <c r="E498" s="0" t="inlineStr">
        <is>
          <t>Student Services</t>
        </is>
      </c>
      <c r="F498" s="0" t="inlineStr">
        <is>
          <t>Student Services</t>
        </is>
      </c>
      <c r="G498" s="0">
        <v>779202.58</v>
      </c>
    </row>
    <row outlineLevel="0" r="499">
      <c r="A499" s="0" t="inlineStr">
        <is>
          <t>0204</t>
        </is>
      </c>
      <c r="B499" s="0" t="inlineStr">
        <is>
          <t>Hennepin TC</t>
        </is>
      </c>
      <c r="C499" s="0" t="inlineStr">
        <is>
          <t>590</t>
        </is>
      </c>
      <c r="D499" s="0" t="inlineStr">
        <is>
          <t>Admissions, Records and Recruitment Mkt</t>
        </is>
      </c>
      <c r="E499" s="0" t="inlineStr">
        <is>
          <t>Student Services</t>
        </is>
      </c>
      <c r="F499" s="0" t="inlineStr">
        <is>
          <t>Student Services</t>
        </is>
      </c>
      <c r="G499" s="0">
        <v>2980354.62</v>
      </c>
    </row>
    <row outlineLevel="0" r="500">
      <c r="A500" s="0" t="inlineStr">
        <is>
          <t>0204</t>
        </is>
      </c>
      <c r="B500" s="0" t="inlineStr">
        <is>
          <t>Hennepin TC</t>
        </is>
      </c>
      <c r="C500" s="0" t="inlineStr">
        <is>
          <t>610</t>
        </is>
      </c>
      <c r="D500" s="0" t="inlineStr">
        <is>
          <t>Executive Management</t>
        </is>
      </c>
      <c r="E500" s="0" t="inlineStr">
        <is>
          <t>Institution Support</t>
        </is>
      </c>
      <c r="F500" s="0" t="inlineStr">
        <is>
          <t>Institution Support</t>
        </is>
      </c>
      <c r="G500" s="0">
        <v>1540020.32</v>
      </c>
    </row>
    <row outlineLevel="0" r="501">
      <c r="A501" s="0" t="inlineStr">
        <is>
          <t>0204</t>
        </is>
      </c>
      <c r="B501" s="0" t="inlineStr">
        <is>
          <t>Hennepin TC</t>
        </is>
      </c>
      <c r="C501" s="0" t="inlineStr">
        <is>
          <t>620</t>
        </is>
      </c>
      <c r="D501" s="0" t="inlineStr">
        <is>
          <t>Fiscal Operations</t>
        </is>
      </c>
      <c r="E501" s="0" t="inlineStr">
        <is>
          <t>Institution Support</t>
        </is>
      </c>
      <c r="F501" s="0" t="inlineStr">
        <is>
          <t>Institution Support</t>
        </is>
      </c>
      <c r="G501" s="0">
        <v>839811.86</v>
      </c>
    </row>
    <row outlineLevel="0" r="502">
      <c r="A502" s="0" t="inlineStr">
        <is>
          <t>0204</t>
        </is>
      </c>
      <c r="B502" s="0" t="inlineStr">
        <is>
          <t>Hennepin TC</t>
        </is>
      </c>
      <c r="C502" s="0" t="inlineStr">
        <is>
          <t>625</t>
        </is>
      </c>
      <c r="D502" s="0" t="inlineStr">
        <is>
          <t>Administrative Computing</t>
        </is>
      </c>
      <c r="E502" s="0" t="inlineStr">
        <is>
          <t>Institution Support</t>
        </is>
      </c>
      <c r="F502" s="0" t="inlineStr">
        <is>
          <t>Institution Support</t>
        </is>
      </c>
      <c r="G502" s="0">
        <v>1067749.02</v>
      </c>
    </row>
    <row outlineLevel="0" r="503">
      <c r="A503" s="0" t="inlineStr">
        <is>
          <t>0204</t>
        </is>
      </c>
      <c r="B503" s="0" t="inlineStr">
        <is>
          <t>Hennepin TC</t>
        </is>
      </c>
      <c r="C503" s="0" t="inlineStr">
        <is>
          <t>630</t>
        </is>
      </c>
      <c r="D503" s="0" t="inlineStr">
        <is>
          <t>General Administrative</t>
        </is>
      </c>
      <c r="E503" s="0" t="inlineStr">
        <is>
          <t>Institution Support</t>
        </is>
      </c>
      <c r="F503" s="0" t="inlineStr">
        <is>
          <t>Institution Support</t>
        </is>
      </c>
      <c r="G503" s="0">
        <v>3067718.96</v>
      </c>
    </row>
    <row outlineLevel="0" r="504">
      <c r="A504" s="0" t="inlineStr">
        <is>
          <t>0204</t>
        </is>
      </c>
      <c r="B504" s="0" t="inlineStr">
        <is>
          <t>Hennepin TC</t>
        </is>
      </c>
      <c r="C504" s="0" t="inlineStr">
        <is>
          <t>650</t>
        </is>
      </c>
      <c r="D504" s="0" t="inlineStr">
        <is>
          <t>Staff Development</t>
        </is>
      </c>
      <c r="E504" s="0" t="inlineStr">
        <is>
          <t>Institution Support</t>
        </is>
      </c>
      <c r="F504" s="0" t="inlineStr">
        <is>
          <t>Institution Support</t>
        </is>
      </c>
      <c r="G504" s="0">
        <v>14522.47</v>
      </c>
    </row>
    <row outlineLevel="0" r="505">
      <c r="A505" s="0" t="inlineStr">
        <is>
          <t>0204</t>
        </is>
      </c>
      <c r="B505" s="0" t="inlineStr">
        <is>
          <t>Hennepin TC</t>
        </is>
      </c>
      <c r="C505" s="0" t="inlineStr">
        <is>
          <t>670</t>
        </is>
      </c>
      <c r="D505" s="0" t="inlineStr">
        <is>
          <t>Public Relations/Development</t>
        </is>
      </c>
      <c r="E505" s="0" t="inlineStr">
        <is>
          <t>Institution Support</t>
        </is>
      </c>
      <c r="F505" s="0" t="inlineStr">
        <is>
          <t>Institution Support</t>
        </is>
      </c>
      <c r="G505" s="0">
        <v>231894.46</v>
      </c>
    </row>
    <row outlineLevel="0" r="506">
      <c r="A506" s="0" t="inlineStr">
        <is>
          <t>0204</t>
        </is>
      </c>
      <c r="B506" s="0" t="inlineStr">
        <is>
          <t>Hennepin TC</t>
        </is>
      </c>
      <c r="C506" s="0" t="inlineStr">
        <is>
          <t>710</t>
        </is>
      </c>
      <c r="D506" s="0" t="inlineStr">
        <is>
          <t>Physical Plant Operations</t>
        </is>
      </c>
      <c r="E506" s="0" t="inlineStr">
        <is>
          <t>Phys Plant Operation</t>
        </is>
      </c>
      <c r="F506" s="0" t="inlineStr">
        <is>
          <t>Physical Plant</t>
        </is>
      </c>
      <c r="G506" s="0">
        <v>5536159.95</v>
      </c>
    </row>
    <row outlineLevel="0" r="507">
      <c r="A507" s="0" t="inlineStr">
        <is>
          <t>0204</t>
        </is>
      </c>
      <c r="B507" s="0" t="inlineStr">
        <is>
          <t>Hennepin TC</t>
        </is>
      </c>
      <c r="C507" s="0" t="inlineStr">
        <is>
          <t>800</t>
        </is>
      </c>
      <c r="D507" s="0" t="inlineStr">
        <is>
          <t>Scholarship / Financial Aid</t>
        </is>
      </c>
      <c r="E507" s="0" t="inlineStr">
        <is>
          <t>Student Services</t>
        </is>
      </c>
      <c r="F507" s="0" t="inlineStr">
        <is>
          <t>Student Services</t>
        </is>
      </c>
      <c r="G507" s="0">
        <v>55206.91</v>
      </c>
    </row>
    <row outlineLevel="0" r="508">
      <c r="A508" s="0" t="inlineStr">
        <is>
          <t>0204</t>
        </is>
      </c>
      <c r="B508" s="0" t="inlineStr">
        <is>
          <t>Hennepin TC</t>
        </is>
      </c>
      <c r="C508" s="0" t="inlineStr">
        <is>
          <t>999</t>
        </is>
      </c>
      <c r="D508" s="0" t="inlineStr">
        <is>
          <t>Revenue Only Cost Centers</t>
        </is>
      </c>
      <c r="E508" s="0" t="inlineStr">
        <is>
          <t>Institution Support</t>
        </is>
      </c>
      <c r="F508" s="0" t="inlineStr">
        <is>
          <t>Institution Support</t>
        </is>
      </c>
      <c r="G508" s="0">
        <v>30162.2</v>
      </c>
    </row>
    <row outlineLevel="0" r="509">
      <c r="A509" s="0" t="inlineStr">
        <is>
          <t>0205</t>
        </is>
      </c>
      <c r="B509" s="0" t="inlineStr">
        <is>
          <t>Pine TC/CC</t>
        </is>
      </c>
      <c r="C509" s="0" t="inlineStr">
        <is>
          <t>110</t>
        </is>
      </c>
      <c r="D509" s="0" t="inlineStr">
        <is>
          <t>General Academic</t>
        </is>
      </c>
      <c r="E509" s="0" t="inlineStr">
        <is>
          <t>Instruction</t>
        </is>
      </c>
      <c r="F509" s="0" t="inlineStr">
        <is>
          <t>Instruction</t>
        </is>
      </c>
      <c r="G509" s="0">
        <v>1471542.47</v>
      </c>
    </row>
    <row outlineLevel="0" r="510">
      <c r="A510" s="0" t="inlineStr">
        <is>
          <t>0205</t>
        </is>
      </c>
      <c r="B510" s="0" t="inlineStr">
        <is>
          <t>Pine TC/CC</t>
        </is>
      </c>
      <c r="C510" s="0" t="inlineStr">
        <is>
          <t>120</t>
        </is>
      </c>
      <c r="D510" s="0" t="inlineStr">
        <is>
          <t>Occupational &amp; Vocational Instruction</t>
        </is>
      </c>
      <c r="E510" s="0" t="inlineStr">
        <is>
          <t>Instruction</t>
        </is>
      </c>
      <c r="F510" s="0" t="inlineStr">
        <is>
          <t>Instruction</t>
        </is>
      </c>
      <c r="G510" s="0">
        <v>2522121.58</v>
      </c>
    </row>
    <row outlineLevel="0" r="511">
      <c r="A511" s="0" t="inlineStr">
        <is>
          <t>0205</t>
        </is>
      </c>
      <c r="B511" s="0" t="inlineStr">
        <is>
          <t>Pine TC/CC</t>
        </is>
      </c>
      <c r="C511" s="0" t="inlineStr">
        <is>
          <t>160</t>
        </is>
      </c>
      <c r="D511" s="0" t="inlineStr">
        <is>
          <t>Continuing Education/Hour Based Training</t>
        </is>
      </c>
      <c r="E511" s="0" t="inlineStr">
        <is>
          <t>Public Service</t>
        </is>
      </c>
      <c r="F511" s="0" t="inlineStr">
        <is>
          <t>Instruction</t>
        </is>
      </c>
      <c r="G511" s="0">
        <v>558671.46</v>
      </c>
    </row>
    <row outlineLevel="0" r="512">
      <c r="A512" s="0" t="inlineStr">
        <is>
          <t>0205</t>
        </is>
      </c>
      <c r="B512" s="0" t="inlineStr">
        <is>
          <t>Pine TC/CC</t>
        </is>
      </c>
      <c r="C512" s="0" t="inlineStr">
        <is>
          <t>410</t>
        </is>
      </c>
      <c r="D512" s="0" t="inlineStr">
        <is>
          <t>Libraries</t>
        </is>
      </c>
      <c r="E512" s="0" t="inlineStr">
        <is>
          <t>Academic Support</t>
        </is>
      </c>
      <c r="F512" s="0" t="inlineStr">
        <is>
          <t>Academic Support</t>
        </is>
      </c>
      <c r="G512" s="0">
        <v>93941.35</v>
      </c>
    </row>
    <row outlineLevel="0" r="513">
      <c r="A513" s="0" t="inlineStr">
        <is>
          <t>0205</t>
        </is>
      </c>
      <c r="B513" s="0" t="inlineStr">
        <is>
          <t>Pine TC/CC</t>
        </is>
      </c>
      <c r="C513" s="0" t="inlineStr">
        <is>
          <t>430</t>
        </is>
      </c>
      <c r="D513" s="0" t="inlineStr">
        <is>
          <t>Educational Media Services</t>
        </is>
      </c>
      <c r="E513" s="0" t="inlineStr">
        <is>
          <t>Academic Support</t>
        </is>
      </c>
      <c r="F513" s="0" t="inlineStr">
        <is>
          <t>Academic Support</t>
        </is>
      </c>
      <c r="G513" s="0">
        <v>64026</v>
      </c>
    </row>
    <row outlineLevel="0" r="514">
      <c r="A514" s="0" t="inlineStr">
        <is>
          <t>0205</t>
        </is>
      </c>
      <c r="B514" s="0" t="inlineStr">
        <is>
          <t>Pine TC/CC</t>
        </is>
      </c>
      <c r="C514" s="0" t="inlineStr">
        <is>
          <t>440</t>
        </is>
      </c>
      <c r="D514" s="0" t="inlineStr">
        <is>
          <t>Academic Computing Support</t>
        </is>
      </c>
      <c r="E514" s="0" t="inlineStr">
        <is>
          <t>Academic Support</t>
        </is>
      </c>
      <c r="F514" s="0" t="inlineStr">
        <is>
          <t>Academic Support</t>
        </is>
      </c>
      <c r="G514" s="0">
        <v>305452.79</v>
      </c>
    </row>
    <row outlineLevel="0" r="515">
      <c r="A515" s="0" t="inlineStr">
        <is>
          <t>0205</t>
        </is>
      </c>
      <c r="B515" s="0" t="inlineStr">
        <is>
          <t>Pine TC/CC</t>
        </is>
      </c>
      <c r="C515" s="0" t="inlineStr">
        <is>
          <t>460</t>
        </is>
      </c>
      <c r="D515" s="0" t="inlineStr">
        <is>
          <t>Academic Administration</t>
        </is>
      </c>
      <c r="E515" s="0" t="inlineStr">
        <is>
          <t>Academic Support</t>
        </is>
      </c>
      <c r="F515" s="0" t="inlineStr">
        <is>
          <t>Academic Support</t>
        </is>
      </c>
      <c r="G515" s="0">
        <v>540957.09</v>
      </c>
    </row>
    <row outlineLevel="0" r="516">
      <c r="A516" s="0" t="inlineStr">
        <is>
          <t>0205</t>
        </is>
      </c>
      <c r="B516" s="0" t="inlineStr">
        <is>
          <t>Pine TC/CC</t>
        </is>
      </c>
      <c r="C516" s="0" t="inlineStr">
        <is>
          <t>470</t>
        </is>
      </c>
      <c r="D516" s="0" t="inlineStr">
        <is>
          <t>Course and Curriculum Development</t>
        </is>
      </c>
      <c r="E516" s="0" t="inlineStr">
        <is>
          <t>Academic Support</t>
        </is>
      </c>
      <c r="F516" s="0" t="inlineStr">
        <is>
          <t>Academic Support</t>
        </is>
      </c>
      <c r="G516" s="0">
        <v>11580</v>
      </c>
    </row>
    <row outlineLevel="0" r="517">
      <c r="A517" s="0" t="inlineStr">
        <is>
          <t>0205</t>
        </is>
      </c>
      <c r="B517" s="0" t="inlineStr">
        <is>
          <t>Pine TC/CC</t>
        </is>
      </c>
      <c r="C517" s="0" t="inlineStr">
        <is>
          <t>480</t>
        </is>
      </c>
      <c r="D517" s="0" t="inlineStr">
        <is>
          <t>Academic Personnel Development</t>
        </is>
      </c>
      <c r="E517" s="0" t="inlineStr">
        <is>
          <t>Academic Support</t>
        </is>
      </c>
      <c r="F517" s="0" t="inlineStr">
        <is>
          <t>Academic Support</t>
        </is>
      </c>
      <c r="G517" s="0">
        <v>3906.01</v>
      </c>
    </row>
    <row outlineLevel="0" r="518">
      <c r="A518" s="0" t="inlineStr">
        <is>
          <t>0205</t>
        </is>
      </c>
      <c r="B518" s="0" t="inlineStr">
        <is>
          <t>Pine TC/CC</t>
        </is>
      </c>
      <c r="C518" s="0" t="inlineStr">
        <is>
          <t>530</t>
        </is>
      </c>
      <c r="D518" s="0" t="inlineStr">
        <is>
          <t>Counseling and Career Guidance</t>
        </is>
      </c>
      <c r="E518" s="0" t="inlineStr">
        <is>
          <t>Student Services</t>
        </is>
      </c>
      <c r="F518" s="0" t="inlineStr">
        <is>
          <t>Student Services</t>
        </is>
      </c>
      <c r="G518" s="0">
        <v>52977.34</v>
      </c>
    </row>
    <row outlineLevel="0" r="519">
      <c r="A519" s="0" t="inlineStr">
        <is>
          <t>0205</t>
        </is>
      </c>
      <c r="B519" s="0" t="inlineStr">
        <is>
          <t>Pine TC/CC</t>
        </is>
      </c>
      <c r="C519" s="0" t="inlineStr">
        <is>
          <t>540</t>
        </is>
      </c>
      <c r="D519" s="0" t="inlineStr">
        <is>
          <t>Financial Aid</t>
        </is>
      </c>
      <c r="E519" s="0" t="inlineStr">
        <is>
          <t>Student Services</t>
        </is>
      </c>
      <c r="F519" s="0" t="inlineStr">
        <is>
          <t>Student Services</t>
        </is>
      </c>
      <c r="G519" s="0">
        <v>82709.91</v>
      </c>
    </row>
    <row outlineLevel="0" r="520">
      <c r="A520" s="0" t="inlineStr">
        <is>
          <t>0205</t>
        </is>
      </c>
      <c r="B520" s="0" t="inlineStr">
        <is>
          <t>Pine TC/CC</t>
        </is>
      </c>
      <c r="C520" s="0" t="inlineStr">
        <is>
          <t>550</t>
        </is>
      </c>
      <c r="D520" s="0" t="inlineStr">
        <is>
          <t>Student Support</t>
        </is>
      </c>
      <c r="E520" s="0" t="inlineStr">
        <is>
          <t>Student Services</t>
        </is>
      </c>
      <c r="F520" s="0" t="inlineStr">
        <is>
          <t>Student Services</t>
        </is>
      </c>
      <c r="G520" s="0">
        <v>446455.25</v>
      </c>
    </row>
    <row outlineLevel="0" r="521">
      <c r="A521" s="0" t="inlineStr">
        <is>
          <t>0205</t>
        </is>
      </c>
      <c r="B521" s="0" t="inlineStr">
        <is>
          <t>Pine TC/CC</t>
        </is>
      </c>
      <c r="C521" s="0" t="inlineStr">
        <is>
          <t>560</t>
        </is>
      </c>
      <c r="D521" s="0" t="inlineStr">
        <is>
          <t>Student Services Administration</t>
        </is>
      </c>
      <c r="E521" s="0" t="inlineStr">
        <is>
          <t>Student Services</t>
        </is>
      </c>
      <c r="F521" s="0" t="inlineStr">
        <is>
          <t>Student Services</t>
        </is>
      </c>
      <c r="G521" s="0">
        <v>535037.42</v>
      </c>
    </row>
    <row outlineLevel="0" r="522">
      <c r="A522" s="0" t="inlineStr">
        <is>
          <t>0205</t>
        </is>
      </c>
      <c r="B522" s="0" t="inlineStr">
        <is>
          <t>Pine TC/CC</t>
        </is>
      </c>
      <c r="C522" s="0" t="inlineStr">
        <is>
          <t>590</t>
        </is>
      </c>
      <c r="D522" s="0" t="inlineStr">
        <is>
          <t>Admissions, Records and Recruitment Mkt</t>
        </is>
      </c>
      <c r="E522" s="0" t="inlineStr">
        <is>
          <t>Student Services</t>
        </is>
      </c>
      <c r="F522" s="0" t="inlineStr">
        <is>
          <t>Student Services</t>
        </is>
      </c>
      <c r="G522" s="0">
        <v>286525.19</v>
      </c>
    </row>
    <row outlineLevel="0" r="523">
      <c r="A523" s="0" t="inlineStr">
        <is>
          <t>0205</t>
        </is>
      </c>
      <c r="B523" s="0" t="inlineStr">
        <is>
          <t>Pine TC/CC</t>
        </is>
      </c>
      <c r="C523" s="0" t="inlineStr">
        <is>
          <t>610</t>
        </is>
      </c>
      <c r="D523" s="0" t="inlineStr">
        <is>
          <t>Executive Management</t>
        </is>
      </c>
      <c r="E523" s="0" t="inlineStr">
        <is>
          <t>Institution Support</t>
        </is>
      </c>
      <c r="F523" s="0" t="inlineStr">
        <is>
          <t>Institution Support</t>
        </is>
      </c>
      <c r="G523" s="0">
        <v>376577.93</v>
      </c>
    </row>
    <row outlineLevel="0" r="524">
      <c r="A524" s="0" t="inlineStr">
        <is>
          <t>0205</t>
        </is>
      </c>
      <c r="B524" s="0" t="inlineStr">
        <is>
          <t>Pine TC/CC</t>
        </is>
      </c>
      <c r="C524" s="0" t="inlineStr">
        <is>
          <t>620</t>
        </is>
      </c>
      <c r="D524" s="0" t="inlineStr">
        <is>
          <t>Fiscal Operations</t>
        </is>
      </c>
      <c r="E524" s="0" t="inlineStr">
        <is>
          <t>Institution Support</t>
        </is>
      </c>
      <c r="F524" s="0" t="inlineStr">
        <is>
          <t>Institution Support</t>
        </is>
      </c>
      <c r="G524" s="0">
        <v>456006.28</v>
      </c>
    </row>
    <row outlineLevel="0" r="525">
      <c r="A525" s="0" t="inlineStr">
        <is>
          <t>0205</t>
        </is>
      </c>
      <c r="B525" s="0" t="inlineStr">
        <is>
          <t>Pine TC/CC</t>
        </is>
      </c>
      <c r="C525" s="0" t="inlineStr">
        <is>
          <t>625</t>
        </is>
      </c>
      <c r="D525" s="0" t="inlineStr">
        <is>
          <t>Administrative Computing</t>
        </is>
      </c>
      <c r="E525" s="0" t="inlineStr">
        <is>
          <t>Institution Support</t>
        </is>
      </c>
      <c r="F525" s="0" t="inlineStr">
        <is>
          <t>Institution Support</t>
        </is>
      </c>
      <c r="G525" s="0">
        <v>487076.72</v>
      </c>
    </row>
    <row outlineLevel="0" r="526">
      <c r="A526" s="0" t="inlineStr">
        <is>
          <t>0205</t>
        </is>
      </c>
      <c r="B526" s="0" t="inlineStr">
        <is>
          <t>Pine TC/CC</t>
        </is>
      </c>
      <c r="C526" s="0" t="inlineStr">
        <is>
          <t>630</t>
        </is>
      </c>
      <c r="D526" s="0" t="inlineStr">
        <is>
          <t>General Administrative</t>
        </is>
      </c>
      <c r="E526" s="0" t="inlineStr">
        <is>
          <t>Institution Support</t>
        </is>
      </c>
      <c r="F526" s="0" t="inlineStr">
        <is>
          <t>Institution Support</t>
        </is>
      </c>
      <c r="G526" s="0">
        <v>399992.02</v>
      </c>
    </row>
    <row outlineLevel="0" r="527">
      <c r="A527" s="0" t="inlineStr">
        <is>
          <t>0205</t>
        </is>
      </c>
      <c r="B527" s="0" t="inlineStr">
        <is>
          <t>Pine TC/CC</t>
        </is>
      </c>
      <c r="C527" s="0" t="inlineStr">
        <is>
          <t>710</t>
        </is>
      </c>
      <c r="D527" s="0" t="inlineStr">
        <is>
          <t>Physical Plant Operations</t>
        </is>
      </c>
      <c r="E527" s="0" t="inlineStr">
        <is>
          <t>Phys Plant Operation</t>
        </is>
      </c>
      <c r="F527" s="0" t="inlineStr">
        <is>
          <t>Physical Plant</t>
        </is>
      </c>
      <c r="G527" s="0">
        <v>1187152.25</v>
      </c>
    </row>
    <row outlineLevel="0" r="528">
      <c r="A528" s="0" t="inlineStr">
        <is>
          <t>0205</t>
        </is>
      </c>
      <c r="B528" s="0" t="inlineStr">
        <is>
          <t>Pine TC/CC</t>
        </is>
      </c>
      <c r="C528" s="0" t="inlineStr">
        <is>
          <t>800</t>
        </is>
      </c>
      <c r="D528" s="0" t="inlineStr">
        <is>
          <t>Scholarship / Financial Aid</t>
        </is>
      </c>
      <c r="E528" s="0" t="inlineStr">
        <is>
          <t>Student Services</t>
        </is>
      </c>
      <c r="F528" s="0" t="inlineStr">
        <is>
          <t>Student Services</t>
        </is>
      </c>
      <c r="G528" s="0">
        <v>8647.59</v>
      </c>
    </row>
    <row outlineLevel="0" r="529">
      <c r="A529" s="0" t="inlineStr">
        <is>
          <t>0205</t>
        </is>
      </c>
      <c r="B529" s="0" t="inlineStr">
        <is>
          <t>Pine TC/CC</t>
        </is>
      </c>
      <c r="C529" s="0" t="inlineStr">
        <is>
          <t>999</t>
        </is>
      </c>
      <c r="D529" s="0" t="inlineStr">
        <is>
          <t>Revenue Only Cost Centers</t>
        </is>
      </c>
      <c r="E529" s="0" t="inlineStr">
        <is>
          <t>Institution Support</t>
        </is>
      </c>
      <c r="F529" s="0" t="inlineStr">
        <is>
          <t>Institution Support</t>
        </is>
      </c>
      <c r="G529" s="0">
        <v>-75667.12</v>
      </c>
    </row>
    <row outlineLevel="0" r="530">
      <c r="A530" s="0" t="inlineStr">
        <is>
          <t>0206</t>
        </is>
      </c>
      <c r="B530" s="0" t="inlineStr">
        <is>
          <t>St Paul Coll</t>
        </is>
      </c>
      <c r="C530" s="0" t="inlineStr">
        <is>
          <t>110</t>
        </is>
      </c>
      <c r="D530" s="0" t="inlineStr">
        <is>
          <t>General Academic</t>
        </is>
      </c>
      <c r="E530" s="0" t="inlineStr">
        <is>
          <t>Instruction</t>
        </is>
      </c>
      <c r="F530" s="0" t="inlineStr">
        <is>
          <t>Instruction</t>
        </is>
      </c>
      <c r="G530" s="0">
        <v>9004326.13</v>
      </c>
    </row>
    <row outlineLevel="0" r="531">
      <c r="A531" s="0" t="inlineStr">
        <is>
          <t>0206</t>
        </is>
      </c>
      <c r="B531" s="0" t="inlineStr">
        <is>
          <t>St Paul Coll</t>
        </is>
      </c>
      <c r="C531" s="0" t="inlineStr">
        <is>
          <t>120</t>
        </is>
      </c>
      <c r="D531" s="0" t="inlineStr">
        <is>
          <t>Occupational &amp; Vocational Instruction</t>
        </is>
      </c>
      <c r="E531" s="0" t="inlineStr">
        <is>
          <t>Instruction</t>
        </is>
      </c>
      <c r="F531" s="0" t="inlineStr">
        <is>
          <t>Instruction</t>
        </is>
      </c>
      <c r="G531" s="0">
        <v>11409575.07</v>
      </c>
    </row>
    <row outlineLevel="0" r="532">
      <c r="A532" s="0" t="inlineStr">
        <is>
          <t>0206</t>
        </is>
      </c>
      <c r="B532" s="0" t="inlineStr">
        <is>
          <t>St Paul Coll</t>
        </is>
      </c>
      <c r="C532" s="0" t="inlineStr">
        <is>
          <t>160</t>
        </is>
      </c>
      <c r="D532" s="0" t="inlineStr">
        <is>
          <t>Continuing Education/Hour Based Training</t>
        </is>
      </c>
      <c r="E532" s="0" t="inlineStr">
        <is>
          <t>Public Service</t>
        </is>
      </c>
      <c r="F532" s="0" t="inlineStr">
        <is>
          <t>Instruction</t>
        </is>
      </c>
      <c r="G532" s="0">
        <v>1203629.14</v>
      </c>
    </row>
    <row outlineLevel="0" r="533">
      <c r="A533" s="0" t="inlineStr">
        <is>
          <t>0206</t>
        </is>
      </c>
      <c r="B533" s="0" t="inlineStr">
        <is>
          <t>St Paul Coll</t>
        </is>
      </c>
      <c r="C533" s="0" t="inlineStr">
        <is>
          <t>410</t>
        </is>
      </c>
      <c r="D533" s="0" t="inlineStr">
        <is>
          <t>Libraries</t>
        </is>
      </c>
      <c r="E533" s="0" t="inlineStr">
        <is>
          <t>Academic Support</t>
        </is>
      </c>
      <c r="F533" s="0" t="inlineStr">
        <is>
          <t>Academic Support</t>
        </is>
      </c>
      <c r="G533" s="0">
        <v>495493.17</v>
      </c>
    </row>
    <row outlineLevel="0" r="534">
      <c r="A534" s="0" t="inlineStr">
        <is>
          <t>0206</t>
        </is>
      </c>
      <c r="B534" s="0" t="inlineStr">
        <is>
          <t>St Paul Coll</t>
        </is>
      </c>
      <c r="C534" s="0" t="inlineStr">
        <is>
          <t>430</t>
        </is>
      </c>
      <c r="D534" s="0" t="inlineStr">
        <is>
          <t>Educational Media Services</t>
        </is>
      </c>
      <c r="E534" s="0" t="inlineStr">
        <is>
          <t>Academic Support</t>
        </is>
      </c>
      <c r="F534" s="0" t="inlineStr">
        <is>
          <t>Academic Support</t>
        </is>
      </c>
      <c r="G534" s="0">
        <v>201159.55</v>
      </c>
    </row>
    <row outlineLevel="0" r="535">
      <c r="A535" s="0" t="inlineStr">
        <is>
          <t>0206</t>
        </is>
      </c>
      <c r="B535" s="0" t="inlineStr">
        <is>
          <t>St Paul Coll</t>
        </is>
      </c>
      <c r="C535" s="0" t="inlineStr">
        <is>
          <t>440</t>
        </is>
      </c>
      <c r="D535" s="0" t="inlineStr">
        <is>
          <t>Academic Computing Support</t>
        </is>
      </c>
      <c r="E535" s="0" t="inlineStr">
        <is>
          <t>Academic Support</t>
        </is>
      </c>
      <c r="F535" s="0" t="inlineStr">
        <is>
          <t>Academic Support</t>
        </is>
      </c>
      <c r="G535" s="0">
        <v>1792970.67</v>
      </c>
    </row>
    <row outlineLevel="0" r="536">
      <c r="A536" s="0" t="inlineStr">
        <is>
          <t>0206</t>
        </is>
      </c>
      <c r="B536" s="0" t="inlineStr">
        <is>
          <t>St Paul Coll</t>
        </is>
      </c>
      <c r="C536" s="0" t="inlineStr">
        <is>
          <t>460</t>
        </is>
      </c>
      <c r="D536" s="0" t="inlineStr">
        <is>
          <t>Academic Administration</t>
        </is>
      </c>
      <c r="E536" s="0" t="inlineStr">
        <is>
          <t>Academic Support</t>
        </is>
      </c>
      <c r="F536" s="0" t="inlineStr">
        <is>
          <t>Academic Support</t>
        </is>
      </c>
      <c r="G536" s="0">
        <v>1129040.46</v>
      </c>
    </row>
    <row outlineLevel="0" r="537">
      <c r="A537" s="0" t="inlineStr">
        <is>
          <t>0206</t>
        </is>
      </c>
      <c r="B537" s="0" t="inlineStr">
        <is>
          <t>St Paul Coll</t>
        </is>
      </c>
      <c r="C537" s="0" t="inlineStr">
        <is>
          <t>470</t>
        </is>
      </c>
      <c r="D537" s="0" t="inlineStr">
        <is>
          <t>Course and Curriculum Development</t>
        </is>
      </c>
      <c r="E537" s="0" t="inlineStr">
        <is>
          <t>Academic Support</t>
        </is>
      </c>
      <c r="F537" s="0" t="inlineStr">
        <is>
          <t>Academic Support</t>
        </is>
      </c>
      <c r="G537" s="0">
        <v>34476.52</v>
      </c>
    </row>
    <row outlineLevel="0" r="538">
      <c r="A538" s="0" t="inlineStr">
        <is>
          <t>0206</t>
        </is>
      </c>
      <c r="B538" s="0" t="inlineStr">
        <is>
          <t>St Paul Coll</t>
        </is>
      </c>
      <c r="C538" s="0" t="inlineStr">
        <is>
          <t>480</t>
        </is>
      </c>
      <c r="D538" s="0" t="inlineStr">
        <is>
          <t>Academic Personnel Development</t>
        </is>
      </c>
      <c r="E538" s="0" t="inlineStr">
        <is>
          <t>Academic Support</t>
        </is>
      </c>
      <c r="F538" s="0" t="inlineStr">
        <is>
          <t>Academic Support</t>
        </is>
      </c>
      <c r="G538" s="0">
        <v>646913.67</v>
      </c>
    </row>
    <row outlineLevel="0" r="539">
      <c r="A539" s="0" t="inlineStr">
        <is>
          <t>0206</t>
        </is>
      </c>
      <c r="B539" s="0" t="inlineStr">
        <is>
          <t>St Paul Coll</t>
        </is>
      </c>
      <c r="C539" s="0" t="inlineStr">
        <is>
          <t>510</t>
        </is>
      </c>
      <c r="D539" s="0" t="inlineStr">
        <is>
          <t>Social and Cultural Development</t>
        </is>
      </c>
      <c r="E539" s="0" t="inlineStr">
        <is>
          <t>Student Services</t>
        </is>
      </c>
      <c r="F539" s="0" t="inlineStr">
        <is>
          <t>Student Services</t>
        </is>
      </c>
      <c r="G539" s="0">
        <v>1530.92</v>
      </c>
    </row>
    <row outlineLevel="0" r="540">
      <c r="A540" s="0" t="inlineStr">
        <is>
          <t>0206</t>
        </is>
      </c>
      <c r="B540" s="0" t="inlineStr">
        <is>
          <t>St Paul Coll</t>
        </is>
      </c>
      <c r="C540" s="0" t="inlineStr">
        <is>
          <t>530</t>
        </is>
      </c>
      <c r="D540" s="0" t="inlineStr">
        <is>
          <t>Counseling and Career Guidance</t>
        </is>
      </c>
      <c r="E540" s="0" t="inlineStr">
        <is>
          <t>Student Services</t>
        </is>
      </c>
      <c r="F540" s="0" t="inlineStr">
        <is>
          <t>Student Services</t>
        </is>
      </c>
      <c r="G540" s="0">
        <v>336905.47</v>
      </c>
    </row>
    <row outlineLevel="0" r="541">
      <c r="A541" s="0" t="inlineStr">
        <is>
          <t>0206</t>
        </is>
      </c>
      <c r="B541" s="0" t="inlineStr">
        <is>
          <t>St Paul Coll</t>
        </is>
      </c>
      <c r="C541" s="0" t="inlineStr">
        <is>
          <t>540</t>
        </is>
      </c>
      <c r="D541" s="0" t="inlineStr">
        <is>
          <t>Financial Aid</t>
        </is>
      </c>
      <c r="E541" s="0" t="inlineStr">
        <is>
          <t>Student Services</t>
        </is>
      </c>
      <c r="F541" s="0" t="inlineStr">
        <is>
          <t>Student Services</t>
        </is>
      </c>
      <c r="G541" s="0">
        <v>516372.04</v>
      </c>
    </row>
    <row outlineLevel="0" r="542">
      <c r="A542" s="0" t="inlineStr">
        <is>
          <t>0206</t>
        </is>
      </c>
      <c r="B542" s="0" t="inlineStr">
        <is>
          <t>St Paul Coll</t>
        </is>
      </c>
      <c r="C542" s="0" t="inlineStr">
        <is>
          <t>550</t>
        </is>
      </c>
      <c r="D542" s="0" t="inlineStr">
        <is>
          <t>Student Support</t>
        </is>
      </c>
      <c r="E542" s="0" t="inlineStr">
        <is>
          <t>Student Services</t>
        </is>
      </c>
      <c r="F542" s="0" t="inlineStr">
        <is>
          <t>Student Services</t>
        </is>
      </c>
      <c r="G542" s="0">
        <v>1002860.35</v>
      </c>
    </row>
    <row outlineLevel="0" r="543">
      <c r="A543" s="0" t="inlineStr">
        <is>
          <t>0206</t>
        </is>
      </c>
      <c r="B543" s="0" t="inlineStr">
        <is>
          <t>St Paul Coll</t>
        </is>
      </c>
      <c r="C543" s="0" t="inlineStr">
        <is>
          <t>560</t>
        </is>
      </c>
      <c r="D543" s="0" t="inlineStr">
        <is>
          <t>Student Services Administration</t>
        </is>
      </c>
      <c r="E543" s="0" t="inlineStr">
        <is>
          <t>Student Services</t>
        </is>
      </c>
      <c r="F543" s="0" t="inlineStr">
        <is>
          <t>Student Services</t>
        </is>
      </c>
      <c r="G543" s="0">
        <v>500022.87</v>
      </c>
    </row>
    <row outlineLevel="0" r="544">
      <c r="A544" s="0" t="inlineStr">
        <is>
          <t>0206</t>
        </is>
      </c>
      <c r="B544" s="0" t="inlineStr">
        <is>
          <t>St Paul Coll</t>
        </is>
      </c>
      <c r="C544" s="0" t="inlineStr">
        <is>
          <t>590</t>
        </is>
      </c>
      <c r="D544" s="0" t="inlineStr">
        <is>
          <t>Admissions, Records and Recruitment Mkt</t>
        </is>
      </c>
      <c r="E544" s="0" t="inlineStr">
        <is>
          <t>Student Services</t>
        </is>
      </c>
      <c r="F544" s="0" t="inlineStr">
        <is>
          <t>Student Services</t>
        </is>
      </c>
      <c r="G544" s="0">
        <v>3797647.39</v>
      </c>
    </row>
    <row outlineLevel="0" r="545">
      <c r="A545" s="0" t="inlineStr">
        <is>
          <t>0206</t>
        </is>
      </c>
      <c r="B545" s="0" t="inlineStr">
        <is>
          <t>St Paul Coll</t>
        </is>
      </c>
      <c r="C545" s="0" t="inlineStr">
        <is>
          <t>610</t>
        </is>
      </c>
      <c r="D545" s="0" t="inlineStr">
        <is>
          <t>Executive Management</t>
        </is>
      </c>
      <c r="E545" s="0" t="inlineStr">
        <is>
          <t>Institution Support</t>
        </is>
      </c>
      <c r="F545" s="0" t="inlineStr">
        <is>
          <t>Institution Support</t>
        </is>
      </c>
      <c r="G545" s="0">
        <v>1936547.21</v>
      </c>
    </row>
    <row outlineLevel="0" r="546">
      <c r="A546" s="0" t="inlineStr">
        <is>
          <t>0206</t>
        </is>
      </c>
      <c r="B546" s="0" t="inlineStr">
        <is>
          <t>St Paul Coll</t>
        </is>
      </c>
      <c r="C546" s="0" t="inlineStr">
        <is>
          <t>620</t>
        </is>
      </c>
      <c r="D546" s="0" t="inlineStr">
        <is>
          <t>Fiscal Operations</t>
        </is>
      </c>
      <c r="E546" s="0" t="inlineStr">
        <is>
          <t>Institution Support</t>
        </is>
      </c>
      <c r="F546" s="0" t="inlineStr">
        <is>
          <t>Institution Support</t>
        </is>
      </c>
      <c r="G546" s="0">
        <v>1196580.96</v>
      </c>
    </row>
    <row outlineLevel="0" r="547">
      <c r="A547" s="0" t="inlineStr">
        <is>
          <t>0206</t>
        </is>
      </c>
      <c r="B547" s="0" t="inlineStr">
        <is>
          <t>St Paul Coll</t>
        </is>
      </c>
      <c r="C547" s="0" t="inlineStr">
        <is>
          <t>625</t>
        </is>
      </c>
      <c r="D547" s="0" t="inlineStr">
        <is>
          <t>Administrative Computing</t>
        </is>
      </c>
      <c r="E547" s="0" t="inlineStr">
        <is>
          <t>Institution Support</t>
        </is>
      </c>
      <c r="F547" s="0" t="inlineStr">
        <is>
          <t>Institution Support</t>
        </is>
      </c>
      <c r="G547" s="0">
        <v>-42194.79</v>
      </c>
    </row>
    <row outlineLevel="0" r="548">
      <c r="A548" s="0" t="inlineStr">
        <is>
          <t>0206</t>
        </is>
      </c>
      <c r="B548" s="0" t="inlineStr">
        <is>
          <t>St Paul Coll</t>
        </is>
      </c>
      <c r="C548" s="0" t="inlineStr">
        <is>
          <t>630</t>
        </is>
      </c>
      <c r="D548" s="0" t="inlineStr">
        <is>
          <t>General Administrative</t>
        </is>
      </c>
      <c r="E548" s="0" t="inlineStr">
        <is>
          <t>Institution Support</t>
        </is>
      </c>
      <c r="F548" s="0" t="inlineStr">
        <is>
          <t>Institution Support</t>
        </is>
      </c>
      <c r="G548" s="0">
        <v>1175872.11</v>
      </c>
    </row>
    <row outlineLevel="0" r="549">
      <c r="A549" s="0" t="inlineStr">
        <is>
          <t>0206</t>
        </is>
      </c>
      <c r="B549" s="0" t="inlineStr">
        <is>
          <t>St Paul Coll</t>
        </is>
      </c>
      <c r="C549" s="0" t="inlineStr">
        <is>
          <t>650</t>
        </is>
      </c>
      <c r="D549" s="0" t="inlineStr">
        <is>
          <t>Staff Development</t>
        </is>
      </c>
      <c r="E549" s="0" t="inlineStr">
        <is>
          <t>Institution Support</t>
        </is>
      </c>
      <c r="F549" s="0" t="inlineStr">
        <is>
          <t>Institution Support</t>
        </is>
      </c>
      <c r="G549" s="0">
        <v>196812.25</v>
      </c>
    </row>
    <row outlineLevel="0" r="550">
      <c r="A550" s="0" t="inlineStr">
        <is>
          <t>0206</t>
        </is>
      </c>
      <c r="B550" s="0" t="inlineStr">
        <is>
          <t>St Paul Coll</t>
        </is>
      </c>
      <c r="C550" s="0" t="inlineStr">
        <is>
          <t>670</t>
        </is>
      </c>
      <c r="D550" s="0" t="inlineStr">
        <is>
          <t>Public Relations/Development</t>
        </is>
      </c>
      <c r="E550" s="0" t="inlineStr">
        <is>
          <t>Institution Support</t>
        </is>
      </c>
      <c r="F550" s="0" t="inlineStr">
        <is>
          <t>Institution Support</t>
        </is>
      </c>
      <c r="G550" s="0">
        <v>145710.07</v>
      </c>
    </row>
    <row outlineLevel="0" r="551">
      <c r="A551" s="0" t="inlineStr">
        <is>
          <t>0206</t>
        </is>
      </c>
      <c r="B551" s="0" t="inlineStr">
        <is>
          <t>St Paul Coll</t>
        </is>
      </c>
      <c r="C551" s="0" t="inlineStr">
        <is>
          <t>710</t>
        </is>
      </c>
      <c r="D551" s="0" t="inlineStr">
        <is>
          <t>Physical Plant Operations</t>
        </is>
      </c>
      <c r="E551" s="0" t="inlineStr">
        <is>
          <t>Phys Plant Operation</t>
        </is>
      </c>
      <c r="F551" s="0" t="inlineStr">
        <is>
          <t>Physical Plant</t>
        </is>
      </c>
      <c r="G551" s="0">
        <v>5007733.59</v>
      </c>
    </row>
    <row outlineLevel="0" r="552">
      <c r="A552" s="0" t="inlineStr">
        <is>
          <t>0206</t>
        </is>
      </c>
      <c r="B552" s="0" t="inlineStr">
        <is>
          <t>St Paul Coll</t>
        </is>
      </c>
      <c r="C552" s="0" t="inlineStr">
        <is>
          <t>800</t>
        </is>
      </c>
      <c r="D552" s="0" t="inlineStr">
        <is>
          <t>Scholarship / Financial Aid</t>
        </is>
      </c>
      <c r="E552" s="0" t="inlineStr">
        <is>
          <t>Student Services</t>
        </is>
      </c>
      <c r="F552" s="0" t="inlineStr">
        <is>
          <t>Student Services</t>
        </is>
      </c>
      <c r="G552" s="0">
        <v>64346.45</v>
      </c>
    </row>
    <row outlineLevel="0" r="553">
      <c r="A553" s="0" t="inlineStr">
        <is>
          <t>0206</t>
        </is>
      </c>
      <c r="B553" s="0" t="inlineStr">
        <is>
          <t>St Paul Coll</t>
        </is>
      </c>
      <c r="C553" s="0" t="inlineStr">
        <is>
          <t>999</t>
        </is>
      </c>
      <c r="D553" s="0" t="inlineStr">
        <is>
          <t>Revenue Only Cost Centers</t>
        </is>
      </c>
      <c r="E553" s="0" t="inlineStr">
        <is>
          <t>Institution Support</t>
        </is>
      </c>
      <c r="F553" s="0" t="inlineStr">
        <is>
          <t>Institution Support</t>
        </is>
      </c>
      <c r="G553" s="0">
        <v>849177.3</v>
      </c>
    </row>
    <row outlineLevel="0" r="554">
      <c r="A554" s="0" t="inlineStr">
        <is>
          <t>0208</t>
        </is>
      </c>
      <c r="B554" s="0" t="inlineStr">
        <is>
          <t>SCTCC</t>
        </is>
      </c>
      <c r="C554" s="0" t="inlineStr">
        <is>
          <t>110</t>
        </is>
      </c>
      <c r="D554" s="0" t="inlineStr">
        <is>
          <t>General Academic</t>
        </is>
      </c>
      <c r="E554" s="0" t="inlineStr">
        <is>
          <t>Instruction</t>
        </is>
      </c>
      <c r="F554" s="0" t="inlineStr">
        <is>
          <t>Instruction</t>
        </is>
      </c>
      <c r="G554" s="0">
        <v>1635279.43</v>
      </c>
    </row>
    <row outlineLevel="0" r="555">
      <c r="A555" s="0" t="inlineStr">
        <is>
          <t>0208</t>
        </is>
      </c>
      <c r="B555" s="0" t="inlineStr">
        <is>
          <t>SCTCC</t>
        </is>
      </c>
      <c r="C555" s="0" t="inlineStr">
        <is>
          <t>120</t>
        </is>
      </c>
      <c r="D555" s="0" t="inlineStr">
        <is>
          <t>Occupational &amp; Vocational Instruction</t>
        </is>
      </c>
      <c r="E555" s="0" t="inlineStr">
        <is>
          <t>Instruction</t>
        </is>
      </c>
      <c r="F555" s="0" t="inlineStr">
        <is>
          <t>Instruction</t>
        </is>
      </c>
      <c r="G555" s="0">
        <v>14271714.95</v>
      </c>
    </row>
    <row outlineLevel="0" r="556">
      <c r="A556" s="0" t="inlineStr">
        <is>
          <t>0208</t>
        </is>
      </c>
      <c r="B556" s="0" t="inlineStr">
        <is>
          <t>SCTCC</t>
        </is>
      </c>
      <c r="C556" s="0" t="inlineStr">
        <is>
          <t>160</t>
        </is>
      </c>
      <c r="D556" s="0" t="inlineStr">
        <is>
          <t>Continuing Education/Hour Based Training</t>
        </is>
      </c>
      <c r="E556" s="0" t="inlineStr">
        <is>
          <t>Public Service</t>
        </is>
      </c>
      <c r="F556" s="0" t="inlineStr">
        <is>
          <t>Instruction</t>
        </is>
      </c>
      <c r="G556" s="0">
        <v>688822.74</v>
      </c>
    </row>
    <row outlineLevel="0" r="557">
      <c r="A557" s="0" t="inlineStr">
        <is>
          <t>0208</t>
        </is>
      </c>
      <c r="B557" s="0" t="inlineStr">
        <is>
          <t>SCTCC</t>
        </is>
      </c>
      <c r="C557" s="0" t="inlineStr">
        <is>
          <t>410</t>
        </is>
      </c>
      <c r="D557" s="0" t="inlineStr">
        <is>
          <t>Libraries</t>
        </is>
      </c>
      <c r="E557" s="0" t="inlineStr">
        <is>
          <t>Academic Support</t>
        </is>
      </c>
      <c r="F557" s="0" t="inlineStr">
        <is>
          <t>Academic Support</t>
        </is>
      </c>
      <c r="G557" s="0">
        <v>225235.2</v>
      </c>
    </row>
    <row outlineLevel="0" r="558">
      <c r="A558" s="0" t="inlineStr">
        <is>
          <t>0208</t>
        </is>
      </c>
      <c r="B558" s="0" t="inlineStr">
        <is>
          <t>SCTCC</t>
        </is>
      </c>
      <c r="C558" s="0" t="inlineStr">
        <is>
          <t>430</t>
        </is>
      </c>
      <c r="D558" s="0" t="inlineStr">
        <is>
          <t>Educational Media Services</t>
        </is>
      </c>
      <c r="E558" s="0" t="inlineStr">
        <is>
          <t>Academic Support</t>
        </is>
      </c>
      <c r="F558" s="0" t="inlineStr">
        <is>
          <t>Academic Support</t>
        </is>
      </c>
      <c r="G558" s="0">
        <v>132119.19</v>
      </c>
    </row>
    <row outlineLevel="0" r="559">
      <c r="A559" s="0" t="inlineStr">
        <is>
          <t>0208</t>
        </is>
      </c>
      <c r="B559" s="0" t="inlineStr">
        <is>
          <t>SCTCC</t>
        </is>
      </c>
      <c r="C559" s="0" t="inlineStr">
        <is>
          <t>440</t>
        </is>
      </c>
      <c r="D559" s="0" t="inlineStr">
        <is>
          <t>Academic Computing Support</t>
        </is>
      </c>
      <c r="E559" s="0" t="inlineStr">
        <is>
          <t>Academic Support</t>
        </is>
      </c>
      <c r="F559" s="0" t="inlineStr">
        <is>
          <t>Academic Support</t>
        </is>
      </c>
      <c r="G559" s="0">
        <v>1517404.82</v>
      </c>
    </row>
    <row outlineLevel="0" r="560">
      <c r="A560" s="0" t="inlineStr">
        <is>
          <t>0208</t>
        </is>
      </c>
      <c r="B560" s="0" t="inlineStr">
        <is>
          <t>SCTCC</t>
        </is>
      </c>
      <c r="C560" s="0" t="inlineStr">
        <is>
          <t>450</t>
        </is>
      </c>
      <c r="D560" s="0" t="inlineStr">
        <is>
          <t>Ancillary Support</t>
        </is>
      </c>
      <c r="E560" s="0" t="inlineStr">
        <is>
          <t>Academic Support</t>
        </is>
      </c>
      <c r="F560" s="0" t="inlineStr">
        <is>
          <t>Academic Support</t>
        </is>
      </c>
      <c r="G560" s="0">
        <v>144306.68</v>
      </c>
    </row>
    <row outlineLevel="0" r="561">
      <c r="A561" s="0" t="inlineStr">
        <is>
          <t>0208</t>
        </is>
      </c>
      <c r="B561" s="0" t="inlineStr">
        <is>
          <t>SCTCC</t>
        </is>
      </c>
      <c r="C561" s="0" t="inlineStr">
        <is>
          <t>460</t>
        </is>
      </c>
      <c r="D561" s="0" t="inlineStr">
        <is>
          <t>Academic Administration</t>
        </is>
      </c>
      <c r="E561" s="0" t="inlineStr">
        <is>
          <t>Academic Support</t>
        </is>
      </c>
      <c r="F561" s="0" t="inlineStr">
        <is>
          <t>Academic Support</t>
        </is>
      </c>
      <c r="G561" s="0">
        <v>1118921.99</v>
      </c>
    </row>
    <row outlineLevel="0" r="562">
      <c r="A562" s="0" t="inlineStr">
        <is>
          <t>0208</t>
        </is>
      </c>
      <c r="B562" s="0" t="inlineStr">
        <is>
          <t>SCTCC</t>
        </is>
      </c>
      <c r="C562" s="0" t="inlineStr">
        <is>
          <t>470</t>
        </is>
      </c>
      <c r="D562" s="0" t="inlineStr">
        <is>
          <t>Course and Curriculum Development</t>
        </is>
      </c>
      <c r="E562" s="0" t="inlineStr">
        <is>
          <t>Academic Support</t>
        </is>
      </c>
      <c r="F562" s="0" t="inlineStr">
        <is>
          <t>Academic Support</t>
        </is>
      </c>
      <c r="G562" s="0">
        <v>72380.76</v>
      </c>
    </row>
    <row outlineLevel="0" r="563">
      <c r="A563" s="0" t="inlineStr">
        <is>
          <t>0208</t>
        </is>
      </c>
      <c r="B563" s="0" t="inlineStr">
        <is>
          <t>SCTCC</t>
        </is>
      </c>
      <c r="C563" s="0" t="inlineStr">
        <is>
          <t>480</t>
        </is>
      </c>
      <c r="D563" s="0" t="inlineStr">
        <is>
          <t>Academic Personnel Development</t>
        </is>
      </c>
      <c r="E563" s="0" t="inlineStr">
        <is>
          <t>Academic Support</t>
        </is>
      </c>
      <c r="F563" s="0" t="inlineStr">
        <is>
          <t>Academic Support</t>
        </is>
      </c>
      <c r="G563" s="0">
        <v>536041.17</v>
      </c>
    </row>
    <row outlineLevel="0" r="564">
      <c r="A564" s="0" t="inlineStr">
        <is>
          <t>0208</t>
        </is>
      </c>
      <c r="B564" s="0" t="inlineStr">
        <is>
          <t>SCTCC</t>
        </is>
      </c>
      <c r="C564" s="0" t="inlineStr">
        <is>
          <t>510</t>
        </is>
      </c>
      <c r="D564" s="0" t="inlineStr">
        <is>
          <t>Social and Cultural Development</t>
        </is>
      </c>
      <c r="E564" s="0" t="inlineStr">
        <is>
          <t>Student Services</t>
        </is>
      </c>
      <c r="F564" s="0" t="inlineStr">
        <is>
          <t>Student Services</t>
        </is>
      </c>
      <c r="G564" s="0">
        <v>143401.38</v>
      </c>
    </row>
    <row outlineLevel="0" r="565">
      <c r="A565" s="0" t="inlineStr">
        <is>
          <t>0208</t>
        </is>
      </c>
      <c r="B565" s="0" t="inlineStr">
        <is>
          <t>SCTCC</t>
        </is>
      </c>
      <c r="C565" s="0" t="inlineStr">
        <is>
          <t>530</t>
        </is>
      </c>
      <c r="D565" s="0" t="inlineStr">
        <is>
          <t>Counseling and Career Guidance</t>
        </is>
      </c>
      <c r="E565" s="0" t="inlineStr">
        <is>
          <t>Student Services</t>
        </is>
      </c>
      <c r="F565" s="0" t="inlineStr">
        <is>
          <t>Student Services</t>
        </is>
      </c>
      <c r="G565" s="0">
        <v>361022.89</v>
      </c>
    </row>
    <row outlineLevel="0" r="566">
      <c r="A566" s="0" t="inlineStr">
        <is>
          <t>0208</t>
        </is>
      </c>
      <c r="B566" s="0" t="inlineStr">
        <is>
          <t>SCTCC</t>
        </is>
      </c>
      <c r="C566" s="0" t="inlineStr">
        <is>
          <t>540</t>
        </is>
      </c>
      <c r="D566" s="0" t="inlineStr">
        <is>
          <t>Financial Aid</t>
        </is>
      </c>
      <c r="E566" s="0" t="inlineStr">
        <is>
          <t>Student Services</t>
        </is>
      </c>
      <c r="F566" s="0" t="inlineStr">
        <is>
          <t>Student Services</t>
        </is>
      </c>
      <c r="G566" s="0">
        <v>378846.66</v>
      </c>
    </row>
    <row outlineLevel="0" r="567">
      <c r="A567" s="0" t="inlineStr">
        <is>
          <t>0208</t>
        </is>
      </c>
      <c r="B567" s="0" t="inlineStr">
        <is>
          <t>SCTCC</t>
        </is>
      </c>
      <c r="C567" s="0" t="inlineStr">
        <is>
          <t>550</t>
        </is>
      </c>
      <c r="D567" s="0" t="inlineStr">
        <is>
          <t>Student Support</t>
        </is>
      </c>
      <c r="E567" s="0" t="inlineStr">
        <is>
          <t>Student Services</t>
        </is>
      </c>
      <c r="F567" s="0" t="inlineStr">
        <is>
          <t>Student Services</t>
        </is>
      </c>
      <c r="G567" s="0">
        <v>459880.09</v>
      </c>
    </row>
    <row outlineLevel="0" r="568">
      <c r="A568" s="0" t="inlineStr">
        <is>
          <t>0208</t>
        </is>
      </c>
      <c r="B568" s="0" t="inlineStr">
        <is>
          <t>SCTCC</t>
        </is>
      </c>
      <c r="C568" s="0" t="inlineStr">
        <is>
          <t>560</t>
        </is>
      </c>
      <c r="D568" s="0" t="inlineStr">
        <is>
          <t>Student Services Administration</t>
        </is>
      </c>
      <c r="E568" s="0" t="inlineStr">
        <is>
          <t>Student Services</t>
        </is>
      </c>
      <c r="F568" s="0" t="inlineStr">
        <is>
          <t>Student Services</t>
        </is>
      </c>
      <c r="G568" s="0">
        <v>4538.33</v>
      </c>
    </row>
    <row outlineLevel="0" r="569">
      <c r="A569" s="0" t="inlineStr">
        <is>
          <t>0208</t>
        </is>
      </c>
      <c r="B569" s="0" t="inlineStr">
        <is>
          <t>SCTCC</t>
        </is>
      </c>
      <c r="C569" s="0" t="inlineStr">
        <is>
          <t>590</t>
        </is>
      </c>
      <c r="D569" s="0" t="inlineStr">
        <is>
          <t>Admissions, Records and Recruitment Mkt</t>
        </is>
      </c>
      <c r="E569" s="0" t="inlineStr">
        <is>
          <t>Student Services</t>
        </is>
      </c>
      <c r="F569" s="0" t="inlineStr">
        <is>
          <t>Student Services</t>
        </is>
      </c>
      <c r="G569" s="0">
        <v>2127409.37</v>
      </c>
    </row>
    <row outlineLevel="0" r="570">
      <c r="A570" s="0" t="inlineStr">
        <is>
          <t>0208</t>
        </is>
      </c>
      <c r="B570" s="0" t="inlineStr">
        <is>
          <t>SCTCC</t>
        </is>
      </c>
      <c r="C570" s="0" t="inlineStr">
        <is>
          <t>610</t>
        </is>
      </c>
      <c r="D570" s="0" t="inlineStr">
        <is>
          <t>Executive Management</t>
        </is>
      </c>
      <c r="E570" s="0" t="inlineStr">
        <is>
          <t>Institution Support</t>
        </is>
      </c>
      <c r="F570" s="0" t="inlineStr">
        <is>
          <t>Institution Support</t>
        </is>
      </c>
      <c r="G570" s="0">
        <v>1295887.3</v>
      </c>
    </row>
    <row outlineLevel="0" r="571">
      <c r="A571" s="0" t="inlineStr">
        <is>
          <t>0208</t>
        </is>
      </c>
      <c r="B571" s="0" t="inlineStr">
        <is>
          <t>SCTCC</t>
        </is>
      </c>
      <c r="C571" s="0" t="inlineStr">
        <is>
          <t>620</t>
        </is>
      </c>
      <c r="D571" s="0" t="inlineStr">
        <is>
          <t>Fiscal Operations</t>
        </is>
      </c>
      <c r="E571" s="0" t="inlineStr">
        <is>
          <t>Institution Support</t>
        </is>
      </c>
      <c r="F571" s="0" t="inlineStr">
        <is>
          <t>Institution Support</t>
        </is>
      </c>
      <c r="G571" s="0">
        <v>1066415.32</v>
      </c>
    </row>
    <row outlineLevel="0" r="572">
      <c r="A572" s="0" t="inlineStr">
        <is>
          <t>0208</t>
        </is>
      </c>
      <c r="B572" s="0" t="inlineStr">
        <is>
          <t>SCTCC</t>
        </is>
      </c>
      <c r="C572" s="0" t="inlineStr">
        <is>
          <t>625</t>
        </is>
      </c>
      <c r="D572" s="0" t="inlineStr">
        <is>
          <t>Administrative Computing</t>
        </is>
      </c>
      <c r="E572" s="0" t="inlineStr">
        <is>
          <t>Institution Support</t>
        </is>
      </c>
      <c r="F572" s="0" t="inlineStr">
        <is>
          <t>Institution Support</t>
        </is>
      </c>
      <c r="G572" s="0">
        <v>1350299.06</v>
      </c>
    </row>
    <row outlineLevel="0" r="573">
      <c r="A573" s="0" t="inlineStr">
        <is>
          <t>0208</t>
        </is>
      </c>
      <c r="B573" s="0" t="inlineStr">
        <is>
          <t>SCTCC</t>
        </is>
      </c>
      <c r="C573" s="0" t="inlineStr">
        <is>
          <t>630</t>
        </is>
      </c>
      <c r="D573" s="0" t="inlineStr">
        <is>
          <t>General Administrative</t>
        </is>
      </c>
      <c r="E573" s="0" t="inlineStr">
        <is>
          <t>Institution Support</t>
        </is>
      </c>
      <c r="F573" s="0" t="inlineStr">
        <is>
          <t>Institution Support</t>
        </is>
      </c>
      <c r="G573" s="0">
        <v>1172614.37</v>
      </c>
    </row>
    <row outlineLevel="0" r="574">
      <c r="A574" s="0" t="inlineStr">
        <is>
          <t>0208</t>
        </is>
      </c>
      <c r="B574" s="0" t="inlineStr">
        <is>
          <t>SCTCC</t>
        </is>
      </c>
      <c r="C574" s="0" t="inlineStr">
        <is>
          <t>650</t>
        </is>
      </c>
      <c r="D574" s="0" t="inlineStr">
        <is>
          <t>Staff Development</t>
        </is>
      </c>
      <c r="E574" s="0" t="inlineStr">
        <is>
          <t>Institution Support</t>
        </is>
      </c>
      <c r="F574" s="0" t="inlineStr">
        <is>
          <t>Institution Support</t>
        </is>
      </c>
      <c r="G574" s="0">
        <v>112916.83</v>
      </c>
    </row>
    <row outlineLevel="0" r="575">
      <c r="A575" s="0" t="inlineStr">
        <is>
          <t>0208</t>
        </is>
      </c>
      <c r="B575" s="0" t="inlineStr">
        <is>
          <t>SCTCC</t>
        </is>
      </c>
      <c r="C575" s="0" t="inlineStr">
        <is>
          <t>670</t>
        </is>
      </c>
      <c r="D575" s="0" t="inlineStr">
        <is>
          <t>Public Relations/Development</t>
        </is>
      </c>
      <c r="E575" s="0" t="inlineStr">
        <is>
          <t>Institution Support</t>
        </is>
      </c>
      <c r="F575" s="0" t="inlineStr">
        <is>
          <t>Institution Support</t>
        </is>
      </c>
      <c r="G575" s="0">
        <v>312225.2</v>
      </c>
    </row>
    <row outlineLevel="0" r="576">
      <c r="A576" s="0" t="inlineStr">
        <is>
          <t>0208</t>
        </is>
      </c>
      <c r="B576" s="0" t="inlineStr">
        <is>
          <t>SCTCC</t>
        </is>
      </c>
      <c r="C576" s="0" t="inlineStr">
        <is>
          <t>710</t>
        </is>
      </c>
      <c r="D576" s="0" t="inlineStr">
        <is>
          <t>Physical Plant Operations</t>
        </is>
      </c>
      <c r="E576" s="0" t="inlineStr">
        <is>
          <t>Phys Plant Operation</t>
        </is>
      </c>
      <c r="F576" s="0" t="inlineStr">
        <is>
          <t>Physical Plant</t>
        </is>
      </c>
      <c r="G576" s="0">
        <v>3096935.34</v>
      </c>
    </row>
    <row outlineLevel="0" r="577">
      <c r="A577" s="0" t="inlineStr">
        <is>
          <t>0208</t>
        </is>
      </c>
      <c r="B577" s="0" t="inlineStr">
        <is>
          <t>SCTCC</t>
        </is>
      </c>
      <c r="C577" s="0" t="inlineStr">
        <is>
          <t>800</t>
        </is>
      </c>
      <c r="D577" s="0" t="inlineStr">
        <is>
          <t>Scholarship / Financial Aid</t>
        </is>
      </c>
      <c r="E577" s="0" t="inlineStr">
        <is>
          <t>Student Services</t>
        </is>
      </c>
      <c r="F577" s="0" t="inlineStr">
        <is>
          <t>Student Services</t>
        </is>
      </c>
      <c r="G577" s="0">
        <v>24717.78</v>
      </c>
    </row>
    <row outlineLevel="0" r="578">
      <c r="A578" s="0" t="inlineStr">
        <is>
          <t>0208</t>
        </is>
      </c>
      <c r="B578" s="0" t="inlineStr">
        <is>
          <t>SCTCC</t>
        </is>
      </c>
      <c r="C578" s="0" t="inlineStr">
        <is>
          <t>950</t>
        </is>
      </c>
      <c r="D578" s="0" t="inlineStr">
        <is>
          <t>Agency</t>
        </is>
      </c>
      <c r="G578" s="0">
        <v>3364200.47</v>
      </c>
    </row>
    <row outlineLevel="0" r="579">
      <c r="A579" s="0" t="inlineStr">
        <is>
          <t>0208</t>
        </is>
      </c>
      <c r="B579" s="0" t="inlineStr">
        <is>
          <t>SCTCC</t>
        </is>
      </c>
      <c r="C579" s="0" t="inlineStr">
        <is>
          <t>980</t>
        </is>
      </c>
      <c r="D579" s="0" t="inlineStr">
        <is>
          <t>Capital Construction</t>
        </is>
      </c>
      <c r="E579" s="0" t="inlineStr">
        <is>
          <t>Phys Plant Operation</t>
        </is>
      </c>
      <c r="F579" s="0" t="inlineStr">
        <is>
          <t>Physical Plant</t>
        </is>
      </c>
      <c r="G579" s="0">
        <v>79265.52</v>
      </c>
    </row>
    <row outlineLevel="0" r="580">
      <c r="A580" s="0" t="inlineStr">
        <is>
          <t>0208</t>
        </is>
      </c>
      <c r="B580" s="0" t="inlineStr">
        <is>
          <t>SCTCC</t>
        </is>
      </c>
      <c r="C580" s="0" t="inlineStr">
        <is>
          <t>999</t>
        </is>
      </c>
      <c r="D580" s="0" t="inlineStr">
        <is>
          <t>Revenue Only Cost Centers</t>
        </is>
      </c>
      <c r="E580" s="0" t="inlineStr">
        <is>
          <t>Institution Support</t>
        </is>
      </c>
      <c r="F580" s="0" t="inlineStr">
        <is>
          <t>Institution Support</t>
        </is>
      </c>
      <c r="G580" s="0">
        <v>112450.95</v>
      </c>
    </row>
    <row outlineLevel="0" r="581">
      <c r="A581" s="0" t="inlineStr">
        <is>
          <t>0209</t>
        </is>
      </c>
      <c r="B581" s="0" t="inlineStr">
        <is>
          <t>Minn West</t>
        </is>
      </c>
      <c r="C581" s="0" t="inlineStr">
        <is>
          <t>110</t>
        </is>
      </c>
      <c r="D581" s="0" t="inlineStr">
        <is>
          <t>General Academic</t>
        </is>
      </c>
      <c r="E581" s="0" t="inlineStr">
        <is>
          <t>Instruction</t>
        </is>
      </c>
      <c r="F581" s="0" t="inlineStr">
        <is>
          <t>Instruction</t>
        </is>
      </c>
      <c r="G581" s="0">
        <v>4514496.5</v>
      </c>
    </row>
    <row outlineLevel="0" r="582">
      <c r="A582" s="0" t="inlineStr">
        <is>
          <t>0209</t>
        </is>
      </c>
      <c r="B582" s="0" t="inlineStr">
        <is>
          <t>Minn West</t>
        </is>
      </c>
      <c r="C582" s="0" t="inlineStr">
        <is>
          <t>120</t>
        </is>
      </c>
      <c r="D582" s="0" t="inlineStr">
        <is>
          <t>Occupational &amp; Vocational Instruction</t>
        </is>
      </c>
      <c r="E582" s="0" t="inlineStr">
        <is>
          <t>Instruction</t>
        </is>
      </c>
      <c r="F582" s="0" t="inlineStr">
        <is>
          <t>Instruction</t>
        </is>
      </c>
      <c r="G582" s="0">
        <v>7308260.34</v>
      </c>
    </row>
    <row outlineLevel="0" r="583">
      <c r="A583" s="0" t="inlineStr">
        <is>
          <t>0209</t>
        </is>
      </c>
      <c r="B583" s="0" t="inlineStr">
        <is>
          <t>Minn West</t>
        </is>
      </c>
      <c r="C583" s="0" t="inlineStr">
        <is>
          <t>160</t>
        </is>
      </c>
      <c r="D583" s="0" t="inlineStr">
        <is>
          <t>Continuing Education/Hour Based Training</t>
        </is>
      </c>
      <c r="E583" s="0" t="inlineStr">
        <is>
          <t>Public Service</t>
        </is>
      </c>
      <c r="F583" s="0" t="inlineStr">
        <is>
          <t>Instruction</t>
        </is>
      </c>
      <c r="G583" s="0">
        <v>668701.53</v>
      </c>
    </row>
    <row outlineLevel="0" r="584">
      <c r="A584" s="0" t="inlineStr">
        <is>
          <t>0209</t>
        </is>
      </c>
      <c r="B584" s="0" t="inlineStr">
        <is>
          <t>Minn West</t>
        </is>
      </c>
      <c r="C584" s="0" t="inlineStr">
        <is>
          <t>210</t>
        </is>
      </c>
      <c r="D584" s="0" t="inlineStr">
        <is>
          <t>Institutes and Research Center</t>
        </is>
      </c>
      <c r="E584" s="0" t="inlineStr">
        <is>
          <t>Research</t>
        </is>
      </c>
      <c r="F584" s="0" t="inlineStr">
        <is>
          <t>Research</t>
        </is>
      </c>
      <c r="G584" s="0">
        <v>21529.35</v>
      </c>
    </row>
    <row outlineLevel="0" r="585">
      <c r="A585" s="0" t="inlineStr">
        <is>
          <t>0209</t>
        </is>
      </c>
      <c r="B585" s="0" t="inlineStr">
        <is>
          <t>Minn West</t>
        </is>
      </c>
      <c r="C585" s="0" t="inlineStr">
        <is>
          <t>320</t>
        </is>
      </c>
      <c r="D585" s="0" t="inlineStr">
        <is>
          <t>Community Service</t>
        </is>
      </c>
      <c r="E585" s="0" t="inlineStr">
        <is>
          <t>Public Service</t>
        </is>
      </c>
      <c r="F585" s="0" t="inlineStr">
        <is>
          <t>Public Service</t>
        </is>
      </c>
      <c r="G585" s="0">
        <v>407326.64</v>
      </c>
    </row>
    <row outlineLevel="0" r="586">
      <c r="A586" s="0" t="inlineStr">
        <is>
          <t>0209</t>
        </is>
      </c>
      <c r="B586" s="0" t="inlineStr">
        <is>
          <t>Minn West</t>
        </is>
      </c>
      <c r="C586" s="0" t="inlineStr">
        <is>
          <t>410</t>
        </is>
      </c>
      <c r="D586" s="0" t="inlineStr">
        <is>
          <t>Libraries</t>
        </is>
      </c>
      <c r="E586" s="0" t="inlineStr">
        <is>
          <t>Academic Support</t>
        </is>
      </c>
      <c r="F586" s="0" t="inlineStr">
        <is>
          <t>Academic Support</t>
        </is>
      </c>
      <c r="G586" s="0">
        <v>220194.37</v>
      </c>
    </row>
    <row outlineLevel="0" r="587">
      <c r="A587" s="0" t="inlineStr">
        <is>
          <t>0209</t>
        </is>
      </c>
      <c r="B587" s="0" t="inlineStr">
        <is>
          <t>Minn West</t>
        </is>
      </c>
      <c r="C587" s="0" t="inlineStr">
        <is>
          <t>430</t>
        </is>
      </c>
      <c r="D587" s="0" t="inlineStr">
        <is>
          <t>Educational Media Services</t>
        </is>
      </c>
      <c r="E587" s="0" t="inlineStr">
        <is>
          <t>Academic Support</t>
        </is>
      </c>
      <c r="F587" s="0" t="inlineStr">
        <is>
          <t>Academic Support</t>
        </is>
      </c>
      <c r="G587" s="0">
        <v>1172833.5</v>
      </c>
    </row>
    <row outlineLevel="0" r="588">
      <c r="A588" s="0" t="inlineStr">
        <is>
          <t>0209</t>
        </is>
      </c>
      <c r="B588" s="0" t="inlineStr">
        <is>
          <t>Minn West</t>
        </is>
      </c>
      <c r="C588" s="0" t="inlineStr">
        <is>
          <t>440</t>
        </is>
      </c>
      <c r="D588" s="0" t="inlineStr">
        <is>
          <t>Academic Computing Support</t>
        </is>
      </c>
      <c r="E588" s="0" t="inlineStr">
        <is>
          <t>Academic Support</t>
        </is>
      </c>
      <c r="F588" s="0" t="inlineStr">
        <is>
          <t>Academic Support</t>
        </is>
      </c>
      <c r="G588" s="0">
        <v>477666.46</v>
      </c>
    </row>
    <row outlineLevel="0" r="589">
      <c r="A589" s="0" t="inlineStr">
        <is>
          <t>0209</t>
        </is>
      </c>
      <c r="B589" s="0" t="inlineStr">
        <is>
          <t>Minn West</t>
        </is>
      </c>
      <c r="C589" s="0" t="inlineStr">
        <is>
          <t>460</t>
        </is>
      </c>
      <c r="D589" s="0" t="inlineStr">
        <is>
          <t>Academic Administration</t>
        </is>
      </c>
      <c r="E589" s="0" t="inlineStr">
        <is>
          <t>Academic Support</t>
        </is>
      </c>
      <c r="F589" s="0" t="inlineStr">
        <is>
          <t>Academic Support</t>
        </is>
      </c>
      <c r="G589" s="0">
        <v>1341874.2</v>
      </c>
    </row>
    <row outlineLevel="0" r="590">
      <c r="A590" s="0" t="inlineStr">
        <is>
          <t>0209</t>
        </is>
      </c>
      <c r="B590" s="0" t="inlineStr">
        <is>
          <t>Minn West</t>
        </is>
      </c>
      <c r="C590" s="0" t="inlineStr">
        <is>
          <t>470</t>
        </is>
      </c>
      <c r="D590" s="0" t="inlineStr">
        <is>
          <t>Course and Curriculum Development</t>
        </is>
      </c>
      <c r="E590" s="0" t="inlineStr">
        <is>
          <t>Academic Support</t>
        </is>
      </c>
      <c r="F590" s="0" t="inlineStr">
        <is>
          <t>Academic Support</t>
        </is>
      </c>
      <c r="G590" s="0">
        <v>64028.68</v>
      </c>
    </row>
    <row outlineLevel="0" r="591">
      <c r="A591" s="0" t="inlineStr">
        <is>
          <t>0209</t>
        </is>
      </c>
      <c r="B591" s="0" t="inlineStr">
        <is>
          <t>Minn West</t>
        </is>
      </c>
      <c r="C591" s="0" t="inlineStr">
        <is>
          <t>480</t>
        </is>
      </c>
      <c r="D591" s="0" t="inlineStr">
        <is>
          <t>Academic Personnel Development</t>
        </is>
      </c>
      <c r="E591" s="0" t="inlineStr">
        <is>
          <t>Academic Support</t>
        </is>
      </c>
      <c r="F591" s="0" t="inlineStr">
        <is>
          <t>Academic Support</t>
        </is>
      </c>
      <c r="G591" s="0">
        <v>49153.11</v>
      </c>
    </row>
    <row outlineLevel="0" r="592">
      <c r="A592" s="0" t="inlineStr">
        <is>
          <t>0209</t>
        </is>
      </c>
      <c r="B592" s="0" t="inlineStr">
        <is>
          <t>Minn West</t>
        </is>
      </c>
      <c r="C592" s="0" t="inlineStr">
        <is>
          <t>510</t>
        </is>
      </c>
      <c r="D592" s="0" t="inlineStr">
        <is>
          <t>Social and Cultural Development</t>
        </is>
      </c>
      <c r="E592" s="0" t="inlineStr">
        <is>
          <t>Student Services</t>
        </is>
      </c>
      <c r="F592" s="0" t="inlineStr">
        <is>
          <t>Student Services</t>
        </is>
      </c>
      <c r="G592" s="0">
        <v>174965.37</v>
      </c>
    </row>
    <row outlineLevel="0" r="593">
      <c r="A593" s="0" t="inlineStr">
        <is>
          <t>0209</t>
        </is>
      </c>
      <c r="B593" s="0" t="inlineStr">
        <is>
          <t>Minn West</t>
        </is>
      </c>
      <c r="C593" s="0" t="inlineStr">
        <is>
          <t>515</t>
        </is>
      </c>
      <c r="D593" s="0" t="inlineStr">
        <is>
          <t>Intercollegiate Athletics</t>
        </is>
      </c>
      <c r="E593" s="0" t="inlineStr">
        <is>
          <t>Other</t>
        </is>
      </c>
      <c r="F593" s="0" t="inlineStr">
        <is>
          <t>Student Services</t>
        </is>
      </c>
      <c r="G593" s="0">
        <v>316233.28</v>
      </c>
    </row>
    <row outlineLevel="0" r="594">
      <c r="A594" s="0" t="inlineStr">
        <is>
          <t>0209</t>
        </is>
      </c>
      <c r="B594" s="0" t="inlineStr">
        <is>
          <t>Minn West</t>
        </is>
      </c>
      <c r="C594" s="0" t="inlineStr">
        <is>
          <t>530</t>
        </is>
      </c>
      <c r="D594" s="0" t="inlineStr">
        <is>
          <t>Counseling and Career Guidance</t>
        </is>
      </c>
      <c r="E594" s="0" t="inlineStr">
        <is>
          <t>Student Services</t>
        </is>
      </c>
      <c r="F594" s="0" t="inlineStr">
        <is>
          <t>Student Services</t>
        </is>
      </c>
      <c r="G594" s="0">
        <v>116687.55</v>
      </c>
    </row>
    <row outlineLevel="0" r="595">
      <c r="A595" s="0" t="inlineStr">
        <is>
          <t>0209</t>
        </is>
      </c>
      <c r="B595" s="0" t="inlineStr">
        <is>
          <t>Minn West</t>
        </is>
      </c>
      <c r="C595" s="0" t="inlineStr">
        <is>
          <t>540</t>
        </is>
      </c>
      <c r="D595" s="0" t="inlineStr">
        <is>
          <t>Financial Aid</t>
        </is>
      </c>
      <c r="E595" s="0" t="inlineStr">
        <is>
          <t>Student Services</t>
        </is>
      </c>
      <c r="F595" s="0" t="inlineStr">
        <is>
          <t>Student Services</t>
        </is>
      </c>
      <c r="G595" s="0">
        <v>331060.32</v>
      </c>
    </row>
    <row outlineLevel="0" r="596">
      <c r="A596" s="0" t="inlineStr">
        <is>
          <t>0209</t>
        </is>
      </c>
      <c r="B596" s="0" t="inlineStr">
        <is>
          <t>Minn West</t>
        </is>
      </c>
      <c r="C596" s="0" t="inlineStr">
        <is>
          <t>550</t>
        </is>
      </c>
      <c r="D596" s="0" t="inlineStr">
        <is>
          <t>Student Support</t>
        </is>
      </c>
      <c r="E596" s="0" t="inlineStr">
        <is>
          <t>Student Services</t>
        </is>
      </c>
      <c r="F596" s="0" t="inlineStr">
        <is>
          <t>Student Services</t>
        </is>
      </c>
      <c r="G596" s="0">
        <v>746176.19</v>
      </c>
    </row>
    <row outlineLevel="0" r="597">
      <c r="A597" s="0" t="inlineStr">
        <is>
          <t>0209</t>
        </is>
      </c>
      <c r="B597" s="0" t="inlineStr">
        <is>
          <t>Minn West</t>
        </is>
      </c>
      <c r="C597" s="0" t="inlineStr">
        <is>
          <t>560</t>
        </is>
      </c>
      <c r="D597" s="0" t="inlineStr">
        <is>
          <t>Student Services Administration</t>
        </is>
      </c>
      <c r="E597" s="0" t="inlineStr">
        <is>
          <t>Student Services</t>
        </is>
      </c>
      <c r="F597" s="0" t="inlineStr">
        <is>
          <t>Student Services</t>
        </is>
      </c>
      <c r="G597" s="0">
        <v>414707.6</v>
      </c>
    </row>
    <row outlineLevel="0" r="598">
      <c r="A598" s="0" t="inlineStr">
        <is>
          <t>0209</t>
        </is>
      </c>
      <c r="B598" s="0" t="inlineStr">
        <is>
          <t>Minn West</t>
        </is>
      </c>
      <c r="C598" s="0" t="inlineStr">
        <is>
          <t>590</t>
        </is>
      </c>
      <c r="D598" s="0" t="inlineStr">
        <is>
          <t>Admissions, Records and Recruitment Mkt</t>
        </is>
      </c>
      <c r="E598" s="0" t="inlineStr">
        <is>
          <t>Student Services</t>
        </is>
      </c>
      <c r="F598" s="0" t="inlineStr">
        <is>
          <t>Student Services</t>
        </is>
      </c>
      <c r="G598" s="0">
        <v>1853154.75</v>
      </c>
    </row>
    <row outlineLevel="0" r="599">
      <c r="A599" s="0" t="inlineStr">
        <is>
          <t>0209</t>
        </is>
      </c>
      <c r="B599" s="0" t="inlineStr">
        <is>
          <t>Minn West</t>
        </is>
      </c>
      <c r="C599" s="0" t="inlineStr">
        <is>
          <t>610</t>
        </is>
      </c>
      <c r="D599" s="0" t="inlineStr">
        <is>
          <t>Executive Management</t>
        </is>
      </c>
      <c r="E599" s="0" t="inlineStr">
        <is>
          <t>Institution Support</t>
        </is>
      </c>
      <c r="F599" s="0" t="inlineStr">
        <is>
          <t>Institution Support</t>
        </is>
      </c>
      <c r="G599" s="0">
        <v>783923.38</v>
      </c>
    </row>
    <row outlineLevel="0" r="600">
      <c r="A600" s="0" t="inlineStr">
        <is>
          <t>0209</t>
        </is>
      </c>
      <c r="B600" s="0" t="inlineStr">
        <is>
          <t>Minn West</t>
        </is>
      </c>
      <c r="C600" s="0" t="inlineStr">
        <is>
          <t>620</t>
        </is>
      </c>
      <c r="D600" s="0" t="inlineStr">
        <is>
          <t>Fiscal Operations</t>
        </is>
      </c>
      <c r="E600" s="0" t="inlineStr">
        <is>
          <t>Institution Support</t>
        </is>
      </c>
      <c r="F600" s="0" t="inlineStr">
        <is>
          <t>Institution Support</t>
        </is>
      </c>
      <c r="G600" s="0">
        <v>703436.59</v>
      </c>
    </row>
    <row outlineLevel="0" r="601">
      <c r="A601" s="0" t="inlineStr">
        <is>
          <t>0209</t>
        </is>
      </c>
      <c r="B601" s="0" t="inlineStr">
        <is>
          <t>Minn West</t>
        </is>
      </c>
      <c r="C601" s="0" t="inlineStr">
        <is>
          <t>625</t>
        </is>
      </c>
      <c r="D601" s="0" t="inlineStr">
        <is>
          <t>Administrative Computing</t>
        </is>
      </c>
      <c r="E601" s="0" t="inlineStr">
        <is>
          <t>Institution Support</t>
        </is>
      </c>
      <c r="F601" s="0" t="inlineStr">
        <is>
          <t>Institution Support</t>
        </is>
      </c>
      <c r="G601" s="0">
        <v>771213.67</v>
      </c>
    </row>
    <row outlineLevel="0" r="602">
      <c r="A602" s="0" t="inlineStr">
        <is>
          <t>0209</t>
        </is>
      </c>
      <c r="B602" s="0" t="inlineStr">
        <is>
          <t>Minn West</t>
        </is>
      </c>
      <c r="C602" s="0" t="inlineStr">
        <is>
          <t>630</t>
        </is>
      </c>
      <c r="D602" s="0" t="inlineStr">
        <is>
          <t>General Administrative</t>
        </is>
      </c>
      <c r="E602" s="0" t="inlineStr">
        <is>
          <t>Institution Support</t>
        </is>
      </c>
      <c r="F602" s="0" t="inlineStr">
        <is>
          <t>Institution Support</t>
        </is>
      </c>
      <c r="G602" s="0">
        <v>912776.91</v>
      </c>
    </row>
    <row outlineLevel="0" r="603">
      <c r="A603" s="0" t="inlineStr">
        <is>
          <t>0209</t>
        </is>
      </c>
      <c r="B603" s="0" t="inlineStr">
        <is>
          <t>Minn West</t>
        </is>
      </c>
      <c r="C603" s="0" t="inlineStr">
        <is>
          <t>650</t>
        </is>
      </c>
      <c r="D603" s="0" t="inlineStr">
        <is>
          <t>Staff Development</t>
        </is>
      </c>
      <c r="E603" s="0" t="inlineStr">
        <is>
          <t>Institution Support</t>
        </is>
      </c>
      <c r="F603" s="0" t="inlineStr">
        <is>
          <t>Institution Support</t>
        </is>
      </c>
      <c r="G603" s="0">
        <v>7969.18</v>
      </c>
    </row>
    <row outlineLevel="0" r="604">
      <c r="A604" s="0" t="inlineStr">
        <is>
          <t>0209</t>
        </is>
      </c>
      <c r="B604" s="0" t="inlineStr">
        <is>
          <t>Minn West</t>
        </is>
      </c>
      <c r="C604" s="0" t="inlineStr">
        <is>
          <t>670</t>
        </is>
      </c>
      <c r="D604" s="0" t="inlineStr">
        <is>
          <t>Public Relations/Development</t>
        </is>
      </c>
      <c r="E604" s="0" t="inlineStr">
        <is>
          <t>Institution Support</t>
        </is>
      </c>
      <c r="F604" s="0" t="inlineStr">
        <is>
          <t>Institution Support</t>
        </is>
      </c>
      <c r="G604" s="0">
        <v>24152.76</v>
      </c>
    </row>
    <row outlineLevel="0" r="605">
      <c r="A605" s="0" t="inlineStr">
        <is>
          <t>0209</t>
        </is>
      </c>
      <c r="B605" s="0" t="inlineStr">
        <is>
          <t>Minn West</t>
        </is>
      </c>
      <c r="C605" s="0" t="inlineStr">
        <is>
          <t>710</t>
        </is>
      </c>
      <c r="D605" s="0" t="inlineStr">
        <is>
          <t>Physical Plant Operations</t>
        </is>
      </c>
      <c r="E605" s="0" t="inlineStr">
        <is>
          <t>Phys Plant Operation</t>
        </is>
      </c>
      <c r="F605" s="0" t="inlineStr">
        <is>
          <t>Physical Plant</t>
        </is>
      </c>
      <c r="G605" s="0">
        <v>2875489.4</v>
      </c>
    </row>
    <row outlineLevel="0" r="606">
      <c r="A606" s="0" t="inlineStr">
        <is>
          <t>0209</t>
        </is>
      </c>
      <c r="B606" s="0" t="inlineStr">
        <is>
          <t>Minn West</t>
        </is>
      </c>
      <c r="C606" s="0" t="inlineStr">
        <is>
          <t>800</t>
        </is>
      </c>
      <c r="D606" s="0" t="inlineStr">
        <is>
          <t>Scholarship / Financial Aid</t>
        </is>
      </c>
      <c r="E606" s="0" t="inlineStr">
        <is>
          <t>Student Services</t>
        </is>
      </c>
      <c r="F606" s="0" t="inlineStr">
        <is>
          <t>Student Services</t>
        </is>
      </c>
      <c r="G606" s="0">
        <v>15341.49</v>
      </c>
    </row>
    <row outlineLevel="0" r="607">
      <c r="A607" s="0" t="inlineStr">
        <is>
          <t>0209</t>
        </is>
      </c>
      <c r="B607" s="0" t="inlineStr">
        <is>
          <t>Minn West</t>
        </is>
      </c>
      <c r="C607" s="0" t="inlineStr">
        <is>
          <t>999</t>
        </is>
      </c>
      <c r="D607" s="0" t="inlineStr">
        <is>
          <t>Revenue Only Cost Centers</t>
        </is>
      </c>
      <c r="E607" s="0" t="inlineStr">
        <is>
          <t>Institution Support</t>
        </is>
      </c>
      <c r="F607" s="0" t="inlineStr">
        <is>
          <t>Institution Support</t>
        </is>
      </c>
      <c r="G607" s="0">
        <v>1910360.96</v>
      </c>
    </row>
    <row outlineLevel="0" r="608">
      <c r="A608" s="0" t="inlineStr">
        <is>
          <t>0211</t>
        </is>
      </c>
      <c r="B608" s="0" t="inlineStr">
        <is>
          <t>Dakota Co TC</t>
        </is>
      </c>
      <c r="C608" s="0" t="inlineStr">
        <is>
          <t>110</t>
        </is>
      </c>
      <c r="D608" s="0" t="inlineStr">
        <is>
          <t>General Academic</t>
        </is>
      </c>
      <c r="E608" s="0" t="inlineStr">
        <is>
          <t>Instruction</t>
        </is>
      </c>
      <c r="F608" s="0" t="inlineStr">
        <is>
          <t>Instruction</t>
        </is>
      </c>
      <c r="G608" s="0">
        <v>674377.29</v>
      </c>
    </row>
    <row outlineLevel="0" r="609">
      <c r="A609" s="0" t="inlineStr">
        <is>
          <t>0211</t>
        </is>
      </c>
      <c r="B609" s="0" t="inlineStr">
        <is>
          <t>Dakota Co TC</t>
        </is>
      </c>
      <c r="C609" s="0" t="inlineStr">
        <is>
          <t>120</t>
        </is>
      </c>
      <c r="D609" s="0" t="inlineStr">
        <is>
          <t>Occupational &amp; Vocational Instruction</t>
        </is>
      </c>
      <c r="E609" s="0" t="inlineStr">
        <is>
          <t>Instruction</t>
        </is>
      </c>
      <c r="F609" s="0" t="inlineStr">
        <is>
          <t>Instruction</t>
        </is>
      </c>
      <c r="G609" s="0">
        <v>10805768.1</v>
      </c>
    </row>
    <row outlineLevel="0" r="610">
      <c r="A610" s="0" t="inlineStr">
        <is>
          <t>0211</t>
        </is>
      </c>
      <c r="B610" s="0" t="inlineStr">
        <is>
          <t>Dakota Co TC</t>
        </is>
      </c>
      <c r="C610" s="0" t="inlineStr">
        <is>
          <t>160</t>
        </is>
      </c>
      <c r="D610" s="0" t="inlineStr">
        <is>
          <t>Continuing Education/Hour Based Training</t>
        </is>
      </c>
      <c r="E610" s="0" t="inlineStr">
        <is>
          <t>Public Service</t>
        </is>
      </c>
      <c r="F610" s="0" t="inlineStr">
        <is>
          <t>Instruction</t>
        </is>
      </c>
      <c r="G610" s="0">
        <v>1329262.15</v>
      </c>
    </row>
    <row outlineLevel="0" r="611">
      <c r="A611" s="0" t="inlineStr">
        <is>
          <t>0211</t>
        </is>
      </c>
      <c r="B611" s="0" t="inlineStr">
        <is>
          <t>Dakota Co TC</t>
        </is>
      </c>
      <c r="C611" s="0" t="inlineStr">
        <is>
          <t>320</t>
        </is>
      </c>
      <c r="D611" s="0" t="inlineStr">
        <is>
          <t>Community Service</t>
        </is>
      </c>
      <c r="E611" s="0" t="inlineStr">
        <is>
          <t>Public Service</t>
        </is>
      </c>
      <c r="F611" s="0" t="inlineStr">
        <is>
          <t>Public Service</t>
        </is>
      </c>
      <c r="G611" s="0">
        <v>665430.63</v>
      </c>
    </row>
    <row outlineLevel="0" r="612">
      <c r="A612" s="0" t="inlineStr">
        <is>
          <t>0211</t>
        </is>
      </c>
      <c r="B612" s="0" t="inlineStr">
        <is>
          <t>Dakota Co TC</t>
        </is>
      </c>
      <c r="C612" s="0" t="inlineStr">
        <is>
          <t>410</t>
        </is>
      </c>
      <c r="D612" s="0" t="inlineStr">
        <is>
          <t>Libraries</t>
        </is>
      </c>
      <c r="E612" s="0" t="inlineStr">
        <is>
          <t>Academic Support</t>
        </is>
      </c>
      <c r="F612" s="0" t="inlineStr">
        <is>
          <t>Academic Support</t>
        </is>
      </c>
      <c r="G612" s="0">
        <v>331141.26</v>
      </c>
    </row>
    <row outlineLevel="0" r="613">
      <c r="A613" s="0" t="inlineStr">
        <is>
          <t>0211</t>
        </is>
      </c>
      <c r="B613" s="0" t="inlineStr">
        <is>
          <t>Dakota Co TC</t>
        </is>
      </c>
      <c r="C613" s="0" t="inlineStr">
        <is>
          <t>440</t>
        </is>
      </c>
      <c r="D613" s="0" t="inlineStr">
        <is>
          <t>Academic Computing Support</t>
        </is>
      </c>
      <c r="E613" s="0" t="inlineStr">
        <is>
          <t>Academic Support</t>
        </is>
      </c>
      <c r="F613" s="0" t="inlineStr">
        <is>
          <t>Academic Support</t>
        </is>
      </c>
      <c r="G613" s="0">
        <v>1461185.9</v>
      </c>
    </row>
    <row outlineLevel="0" r="614">
      <c r="A614" s="0" t="inlineStr">
        <is>
          <t>0211</t>
        </is>
      </c>
      <c r="B614" s="0" t="inlineStr">
        <is>
          <t>Dakota Co TC</t>
        </is>
      </c>
      <c r="C614" s="0" t="inlineStr">
        <is>
          <t>460</t>
        </is>
      </c>
      <c r="D614" s="0" t="inlineStr">
        <is>
          <t>Academic Administration</t>
        </is>
      </c>
      <c r="E614" s="0" t="inlineStr">
        <is>
          <t>Academic Support</t>
        </is>
      </c>
      <c r="F614" s="0" t="inlineStr">
        <is>
          <t>Academic Support</t>
        </is>
      </c>
      <c r="G614" s="0">
        <v>1215541.84</v>
      </c>
    </row>
    <row outlineLevel="0" r="615">
      <c r="A615" s="0" t="inlineStr">
        <is>
          <t>0211</t>
        </is>
      </c>
      <c r="B615" s="0" t="inlineStr">
        <is>
          <t>Dakota Co TC</t>
        </is>
      </c>
      <c r="C615" s="0" t="inlineStr">
        <is>
          <t>470</t>
        </is>
      </c>
      <c r="D615" s="0" t="inlineStr">
        <is>
          <t>Course and Curriculum Development</t>
        </is>
      </c>
      <c r="E615" s="0" t="inlineStr">
        <is>
          <t>Academic Support</t>
        </is>
      </c>
      <c r="F615" s="0" t="inlineStr">
        <is>
          <t>Academic Support</t>
        </is>
      </c>
      <c r="G615" s="0">
        <v>25008.79</v>
      </c>
    </row>
    <row outlineLevel="0" r="616">
      <c r="A616" s="0" t="inlineStr">
        <is>
          <t>0211</t>
        </is>
      </c>
      <c r="B616" s="0" t="inlineStr">
        <is>
          <t>Dakota Co TC</t>
        </is>
      </c>
      <c r="C616" s="0" t="inlineStr">
        <is>
          <t>480</t>
        </is>
      </c>
      <c r="D616" s="0" t="inlineStr">
        <is>
          <t>Academic Personnel Development</t>
        </is>
      </c>
      <c r="E616" s="0" t="inlineStr">
        <is>
          <t>Academic Support</t>
        </is>
      </c>
      <c r="F616" s="0" t="inlineStr">
        <is>
          <t>Academic Support</t>
        </is>
      </c>
      <c r="G616" s="0">
        <v>135146.64</v>
      </c>
    </row>
    <row outlineLevel="0" r="617">
      <c r="A617" s="0" t="inlineStr">
        <is>
          <t>0211</t>
        </is>
      </c>
      <c r="B617" s="0" t="inlineStr">
        <is>
          <t>Dakota Co TC</t>
        </is>
      </c>
      <c r="C617" s="0" t="inlineStr">
        <is>
          <t>515</t>
        </is>
      </c>
      <c r="D617" s="0" t="inlineStr">
        <is>
          <t>Intercollegiate Athletics</t>
        </is>
      </c>
      <c r="E617" s="0" t="inlineStr">
        <is>
          <t>Other</t>
        </is>
      </c>
      <c r="F617" s="0" t="inlineStr">
        <is>
          <t>Student Services</t>
        </is>
      </c>
      <c r="G617" s="0">
        <v>274045.49</v>
      </c>
    </row>
    <row outlineLevel="0" r="618">
      <c r="A618" s="0" t="inlineStr">
        <is>
          <t>0211</t>
        </is>
      </c>
      <c r="B618" s="0" t="inlineStr">
        <is>
          <t>Dakota Co TC</t>
        </is>
      </c>
      <c r="C618" s="0" t="inlineStr">
        <is>
          <t>530</t>
        </is>
      </c>
      <c r="D618" s="0" t="inlineStr">
        <is>
          <t>Counseling and Career Guidance</t>
        </is>
      </c>
      <c r="E618" s="0" t="inlineStr">
        <is>
          <t>Student Services</t>
        </is>
      </c>
      <c r="F618" s="0" t="inlineStr">
        <is>
          <t>Student Services</t>
        </is>
      </c>
      <c r="G618" s="0">
        <v>1045451.39</v>
      </c>
    </row>
    <row outlineLevel="0" r="619">
      <c r="A619" s="0" t="inlineStr">
        <is>
          <t>0211</t>
        </is>
      </c>
      <c r="B619" s="0" t="inlineStr">
        <is>
          <t>Dakota Co TC</t>
        </is>
      </c>
      <c r="C619" s="0" t="inlineStr">
        <is>
          <t>540</t>
        </is>
      </c>
      <c r="D619" s="0" t="inlineStr">
        <is>
          <t>Financial Aid</t>
        </is>
      </c>
      <c r="E619" s="0" t="inlineStr">
        <is>
          <t>Student Services</t>
        </is>
      </c>
      <c r="F619" s="0" t="inlineStr">
        <is>
          <t>Student Services</t>
        </is>
      </c>
      <c r="G619" s="0">
        <v>347809.13</v>
      </c>
    </row>
    <row outlineLevel="0" r="620">
      <c r="A620" s="0" t="inlineStr">
        <is>
          <t>0211</t>
        </is>
      </c>
      <c r="B620" s="0" t="inlineStr">
        <is>
          <t>Dakota Co TC</t>
        </is>
      </c>
      <c r="C620" s="0" t="inlineStr">
        <is>
          <t>550</t>
        </is>
      </c>
      <c r="D620" s="0" t="inlineStr">
        <is>
          <t>Student Support</t>
        </is>
      </c>
      <c r="E620" s="0" t="inlineStr">
        <is>
          <t>Student Services</t>
        </is>
      </c>
      <c r="F620" s="0" t="inlineStr">
        <is>
          <t>Student Services</t>
        </is>
      </c>
      <c r="G620" s="0">
        <v>215698.08</v>
      </c>
    </row>
    <row outlineLevel="0" r="621">
      <c r="A621" s="0" t="inlineStr">
        <is>
          <t>0211</t>
        </is>
      </c>
      <c r="B621" s="0" t="inlineStr">
        <is>
          <t>Dakota Co TC</t>
        </is>
      </c>
      <c r="C621" s="0" t="inlineStr">
        <is>
          <t>590</t>
        </is>
      </c>
      <c r="D621" s="0" t="inlineStr">
        <is>
          <t>Admissions, Records and Recruitment Mkt</t>
        </is>
      </c>
      <c r="E621" s="0" t="inlineStr">
        <is>
          <t>Student Services</t>
        </is>
      </c>
      <c r="F621" s="0" t="inlineStr">
        <is>
          <t>Student Services</t>
        </is>
      </c>
      <c r="G621" s="0">
        <v>1568899.16</v>
      </c>
    </row>
    <row outlineLevel="0" r="622">
      <c r="A622" s="0" t="inlineStr">
        <is>
          <t>0211</t>
        </is>
      </c>
      <c r="B622" s="0" t="inlineStr">
        <is>
          <t>Dakota Co TC</t>
        </is>
      </c>
      <c r="C622" s="0" t="inlineStr">
        <is>
          <t>610</t>
        </is>
      </c>
      <c r="D622" s="0" t="inlineStr">
        <is>
          <t>Executive Management</t>
        </is>
      </c>
      <c r="E622" s="0" t="inlineStr">
        <is>
          <t>Institution Support</t>
        </is>
      </c>
      <c r="F622" s="0" t="inlineStr">
        <is>
          <t>Institution Support</t>
        </is>
      </c>
      <c r="G622" s="0">
        <v>708473.13</v>
      </c>
    </row>
    <row outlineLevel="0" r="623">
      <c r="A623" s="0" t="inlineStr">
        <is>
          <t>0211</t>
        </is>
      </c>
      <c r="B623" s="0" t="inlineStr">
        <is>
          <t>Dakota Co TC</t>
        </is>
      </c>
      <c r="C623" s="0" t="inlineStr">
        <is>
          <t>620</t>
        </is>
      </c>
      <c r="D623" s="0" t="inlineStr">
        <is>
          <t>Fiscal Operations</t>
        </is>
      </c>
      <c r="E623" s="0" t="inlineStr">
        <is>
          <t>Institution Support</t>
        </is>
      </c>
      <c r="F623" s="0" t="inlineStr">
        <is>
          <t>Institution Support</t>
        </is>
      </c>
      <c r="G623" s="0">
        <v>1534319.25</v>
      </c>
    </row>
    <row outlineLevel="0" r="624">
      <c r="A624" s="0" t="inlineStr">
        <is>
          <t>0211</t>
        </is>
      </c>
      <c r="B624" s="0" t="inlineStr">
        <is>
          <t>Dakota Co TC</t>
        </is>
      </c>
      <c r="C624" s="0" t="inlineStr">
        <is>
          <t>625</t>
        </is>
      </c>
      <c r="D624" s="0" t="inlineStr">
        <is>
          <t>Administrative Computing</t>
        </is>
      </c>
      <c r="E624" s="0" t="inlineStr">
        <is>
          <t>Institution Support</t>
        </is>
      </c>
      <c r="F624" s="0" t="inlineStr">
        <is>
          <t>Institution Support</t>
        </is>
      </c>
      <c r="G624" s="0">
        <v>801944.56</v>
      </c>
    </row>
    <row outlineLevel="0" r="625">
      <c r="A625" s="0" t="inlineStr">
        <is>
          <t>0211</t>
        </is>
      </c>
      <c r="B625" s="0" t="inlineStr">
        <is>
          <t>Dakota Co TC</t>
        </is>
      </c>
      <c r="C625" s="0" t="inlineStr">
        <is>
          <t>630</t>
        </is>
      </c>
      <c r="D625" s="0" t="inlineStr">
        <is>
          <t>General Administrative</t>
        </is>
      </c>
      <c r="E625" s="0" t="inlineStr">
        <is>
          <t>Institution Support</t>
        </is>
      </c>
      <c r="F625" s="0" t="inlineStr">
        <is>
          <t>Institution Support</t>
        </is>
      </c>
      <c r="G625" s="0">
        <v>2502837.66</v>
      </c>
    </row>
    <row outlineLevel="0" r="626">
      <c r="A626" s="0" t="inlineStr">
        <is>
          <t>0211</t>
        </is>
      </c>
      <c r="B626" s="0" t="inlineStr">
        <is>
          <t>Dakota Co TC</t>
        </is>
      </c>
      <c r="C626" s="0" t="inlineStr">
        <is>
          <t>650</t>
        </is>
      </c>
      <c r="D626" s="0" t="inlineStr">
        <is>
          <t>Staff Development</t>
        </is>
      </c>
      <c r="E626" s="0" t="inlineStr">
        <is>
          <t>Institution Support</t>
        </is>
      </c>
      <c r="F626" s="0" t="inlineStr">
        <is>
          <t>Institution Support</t>
        </is>
      </c>
      <c r="G626" s="0">
        <v>4363.39</v>
      </c>
    </row>
    <row outlineLevel="0" r="627">
      <c r="A627" s="0" t="inlineStr">
        <is>
          <t>0211</t>
        </is>
      </c>
      <c r="B627" s="0" t="inlineStr">
        <is>
          <t>Dakota Co TC</t>
        </is>
      </c>
      <c r="C627" s="0" t="inlineStr">
        <is>
          <t>670</t>
        </is>
      </c>
      <c r="D627" s="0" t="inlineStr">
        <is>
          <t>Public Relations/Development</t>
        </is>
      </c>
      <c r="E627" s="0" t="inlineStr">
        <is>
          <t>Institution Support</t>
        </is>
      </c>
      <c r="F627" s="0" t="inlineStr">
        <is>
          <t>Institution Support</t>
        </is>
      </c>
      <c r="G627" s="0">
        <v>246105.13</v>
      </c>
    </row>
    <row outlineLevel="0" r="628">
      <c r="A628" s="0" t="inlineStr">
        <is>
          <t>0211</t>
        </is>
      </c>
      <c r="B628" s="0" t="inlineStr">
        <is>
          <t>Dakota Co TC</t>
        </is>
      </c>
      <c r="C628" s="0" t="inlineStr">
        <is>
          <t>710</t>
        </is>
      </c>
      <c r="D628" s="0" t="inlineStr">
        <is>
          <t>Physical Plant Operations</t>
        </is>
      </c>
      <c r="E628" s="0" t="inlineStr">
        <is>
          <t>Phys Plant Operation</t>
        </is>
      </c>
      <c r="F628" s="0" t="inlineStr">
        <is>
          <t>Physical Plant</t>
        </is>
      </c>
      <c r="G628" s="0">
        <v>3547120.9</v>
      </c>
    </row>
    <row outlineLevel="0" r="629">
      <c r="A629" s="0" t="inlineStr">
        <is>
          <t>0211</t>
        </is>
      </c>
      <c r="B629" s="0" t="inlineStr">
        <is>
          <t>Dakota Co TC</t>
        </is>
      </c>
      <c r="C629" s="0" t="inlineStr">
        <is>
          <t>800</t>
        </is>
      </c>
      <c r="D629" s="0" t="inlineStr">
        <is>
          <t>Scholarship / Financial Aid</t>
        </is>
      </c>
      <c r="E629" s="0" t="inlineStr">
        <is>
          <t>Student Services</t>
        </is>
      </c>
      <c r="F629" s="0" t="inlineStr">
        <is>
          <t>Student Services</t>
        </is>
      </c>
      <c r="G629" s="0">
        <v>17028.45</v>
      </c>
    </row>
    <row outlineLevel="0" r="630">
      <c r="A630" s="0" t="inlineStr">
        <is>
          <t>0211</t>
        </is>
      </c>
      <c r="B630" s="0" t="inlineStr">
        <is>
          <t>Dakota Co TC</t>
        </is>
      </c>
      <c r="C630" s="0" t="inlineStr">
        <is>
          <t>999</t>
        </is>
      </c>
      <c r="D630" s="0" t="inlineStr">
        <is>
          <t>Revenue Only Cost Centers</t>
        </is>
      </c>
      <c r="E630" s="0" t="inlineStr">
        <is>
          <t>Institution Support</t>
        </is>
      </c>
      <c r="F630" s="0" t="inlineStr">
        <is>
          <t>Institution Support</t>
        </is>
      </c>
      <c r="G630" s="0">
        <v>23452.29</v>
      </c>
    </row>
    <row outlineLevel="0" r="631">
      <c r="A631" s="0" t="inlineStr">
        <is>
          <t>0213</t>
        </is>
      </c>
      <c r="B631" s="0" t="inlineStr">
        <is>
          <t>MN State SE</t>
        </is>
      </c>
      <c r="C631" s="0" t="inlineStr">
        <is>
          <t>110</t>
        </is>
      </c>
      <c r="D631" s="0" t="inlineStr">
        <is>
          <t>General Academic</t>
        </is>
      </c>
      <c r="E631" s="0" t="inlineStr">
        <is>
          <t>Instruction</t>
        </is>
      </c>
      <c r="F631" s="0" t="inlineStr">
        <is>
          <t>Instruction</t>
        </is>
      </c>
      <c r="G631" s="0">
        <v>2190096.51</v>
      </c>
    </row>
    <row outlineLevel="0" r="632">
      <c r="A632" s="0" t="inlineStr">
        <is>
          <t>0213</t>
        </is>
      </c>
      <c r="B632" s="0" t="inlineStr">
        <is>
          <t>MN State SE</t>
        </is>
      </c>
      <c r="C632" s="0" t="inlineStr">
        <is>
          <t>120</t>
        </is>
      </c>
      <c r="D632" s="0" t="inlineStr">
        <is>
          <t>Occupational &amp; Vocational Instruction</t>
        </is>
      </c>
      <c r="E632" s="0" t="inlineStr">
        <is>
          <t>Instruction</t>
        </is>
      </c>
      <c r="F632" s="0" t="inlineStr">
        <is>
          <t>Instruction</t>
        </is>
      </c>
      <c r="G632" s="0">
        <v>5338205.68</v>
      </c>
    </row>
    <row outlineLevel="0" r="633">
      <c r="A633" s="0" t="inlineStr">
        <is>
          <t>0213</t>
        </is>
      </c>
      <c r="B633" s="0" t="inlineStr">
        <is>
          <t>MN State SE</t>
        </is>
      </c>
      <c r="C633" s="0" t="inlineStr">
        <is>
          <t>160</t>
        </is>
      </c>
      <c r="D633" s="0" t="inlineStr">
        <is>
          <t>Continuing Education/Hour Based Training</t>
        </is>
      </c>
      <c r="E633" s="0" t="inlineStr">
        <is>
          <t>Public Service</t>
        </is>
      </c>
      <c r="F633" s="0" t="inlineStr">
        <is>
          <t>Instruction</t>
        </is>
      </c>
      <c r="G633" s="0">
        <v>184754.36</v>
      </c>
    </row>
    <row outlineLevel="0" r="634">
      <c r="A634" s="0" t="inlineStr">
        <is>
          <t>0213</t>
        </is>
      </c>
      <c r="B634" s="0" t="inlineStr">
        <is>
          <t>MN State SE</t>
        </is>
      </c>
      <c r="C634" s="0" t="inlineStr">
        <is>
          <t>320</t>
        </is>
      </c>
      <c r="D634" s="0" t="inlineStr">
        <is>
          <t>Community Service</t>
        </is>
      </c>
      <c r="E634" s="0" t="inlineStr">
        <is>
          <t>Public Service</t>
        </is>
      </c>
      <c r="F634" s="0" t="inlineStr">
        <is>
          <t>Public Service</t>
        </is>
      </c>
      <c r="G634" s="0">
        <v>86932.23</v>
      </c>
    </row>
    <row outlineLevel="0" r="635">
      <c r="A635" s="0" t="inlineStr">
        <is>
          <t>0213</t>
        </is>
      </c>
      <c r="B635" s="0" t="inlineStr">
        <is>
          <t>MN State SE</t>
        </is>
      </c>
      <c r="C635" s="0" t="inlineStr">
        <is>
          <t>430</t>
        </is>
      </c>
      <c r="D635" s="0" t="inlineStr">
        <is>
          <t>Educational Media Services</t>
        </is>
      </c>
      <c r="E635" s="0" t="inlineStr">
        <is>
          <t>Academic Support</t>
        </is>
      </c>
      <c r="F635" s="0" t="inlineStr">
        <is>
          <t>Academic Support</t>
        </is>
      </c>
      <c r="G635" s="0">
        <v>117016.02</v>
      </c>
    </row>
    <row outlineLevel="0" r="636">
      <c r="A636" s="0" t="inlineStr">
        <is>
          <t>0213</t>
        </is>
      </c>
      <c r="B636" s="0" t="inlineStr">
        <is>
          <t>MN State SE</t>
        </is>
      </c>
      <c r="C636" s="0" t="inlineStr">
        <is>
          <t>440</t>
        </is>
      </c>
      <c r="D636" s="0" t="inlineStr">
        <is>
          <t>Academic Computing Support</t>
        </is>
      </c>
      <c r="E636" s="0" t="inlineStr">
        <is>
          <t>Academic Support</t>
        </is>
      </c>
      <c r="F636" s="0" t="inlineStr">
        <is>
          <t>Academic Support</t>
        </is>
      </c>
      <c r="G636" s="0">
        <v>396051.72</v>
      </c>
    </row>
    <row outlineLevel="0" r="637">
      <c r="A637" s="0" t="inlineStr">
        <is>
          <t>0213</t>
        </is>
      </c>
      <c r="B637" s="0" t="inlineStr">
        <is>
          <t>MN State SE</t>
        </is>
      </c>
      <c r="C637" s="0" t="inlineStr">
        <is>
          <t>450</t>
        </is>
      </c>
      <c r="D637" s="0" t="inlineStr">
        <is>
          <t>Ancillary Support</t>
        </is>
      </c>
      <c r="E637" s="0" t="inlineStr">
        <is>
          <t>Academic Support</t>
        </is>
      </c>
      <c r="F637" s="0" t="inlineStr">
        <is>
          <t>Academic Support</t>
        </is>
      </c>
      <c r="G637" s="0">
        <v>292910.71</v>
      </c>
    </row>
    <row outlineLevel="0" r="638">
      <c r="A638" s="0" t="inlineStr">
        <is>
          <t>0213</t>
        </is>
      </c>
      <c r="B638" s="0" t="inlineStr">
        <is>
          <t>MN State SE</t>
        </is>
      </c>
      <c r="C638" s="0" t="inlineStr">
        <is>
          <t>460</t>
        </is>
      </c>
      <c r="D638" s="0" t="inlineStr">
        <is>
          <t>Academic Administration</t>
        </is>
      </c>
      <c r="E638" s="0" t="inlineStr">
        <is>
          <t>Academic Support</t>
        </is>
      </c>
      <c r="F638" s="0" t="inlineStr">
        <is>
          <t>Academic Support</t>
        </is>
      </c>
      <c r="G638" s="0">
        <v>1069886.24</v>
      </c>
    </row>
    <row outlineLevel="0" r="639">
      <c r="A639" s="0" t="inlineStr">
        <is>
          <t>0213</t>
        </is>
      </c>
      <c r="B639" s="0" t="inlineStr">
        <is>
          <t>MN State SE</t>
        </is>
      </c>
      <c r="C639" s="0" t="inlineStr">
        <is>
          <t>480</t>
        </is>
      </c>
      <c r="D639" s="0" t="inlineStr">
        <is>
          <t>Academic Personnel Development</t>
        </is>
      </c>
      <c r="E639" s="0" t="inlineStr">
        <is>
          <t>Academic Support</t>
        </is>
      </c>
      <c r="F639" s="0" t="inlineStr">
        <is>
          <t>Academic Support</t>
        </is>
      </c>
      <c r="G639" s="0">
        <v>16504.59</v>
      </c>
    </row>
    <row outlineLevel="0" r="640">
      <c r="A640" s="0" t="inlineStr">
        <is>
          <t>0213</t>
        </is>
      </c>
      <c r="B640" s="0" t="inlineStr">
        <is>
          <t>MN State SE</t>
        </is>
      </c>
      <c r="C640" s="0" t="inlineStr">
        <is>
          <t>510</t>
        </is>
      </c>
      <c r="D640" s="0" t="inlineStr">
        <is>
          <t>Social and Cultural Development</t>
        </is>
      </c>
      <c r="E640" s="0" t="inlineStr">
        <is>
          <t>Student Services</t>
        </is>
      </c>
      <c r="F640" s="0" t="inlineStr">
        <is>
          <t>Student Services</t>
        </is>
      </c>
      <c r="G640" s="0">
        <v>120051.23</v>
      </c>
    </row>
    <row outlineLevel="0" r="641">
      <c r="A641" s="0" t="inlineStr">
        <is>
          <t>0213</t>
        </is>
      </c>
      <c r="B641" s="0" t="inlineStr">
        <is>
          <t>MN State SE</t>
        </is>
      </c>
      <c r="C641" s="0" t="inlineStr">
        <is>
          <t>540</t>
        </is>
      </c>
      <c r="D641" s="0" t="inlineStr">
        <is>
          <t>Financial Aid</t>
        </is>
      </c>
      <c r="E641" s="0" t="inlineStr">
        <is>
          <t>Student Services</t>
        </is>
      </c>
      <c r="F641" s="0" t="inlineStr">
        <is>
          <t>Student Services</t>
        </is>
      </c>
      <c r="G641" s="0">
        <v>201760.19</v>
      </c>
    </row>
    <row outlineLevel="0" r="642">
      <c r="A642" s="0" t="inlineStr">
        <is>
          <t>0213</t>
        </is>
      </c>
      <c r="B642" s="0" t="inlineStr">
        <is>
          <t>MN State SE</t>
        </is>
      </c>
      <c r="C642" s="0" t="inlineStr">
        <is>
          <t>550</t>
        </is>
      </c>
      <c r="D642" s="0" t="inlineStr">
        <is>
          <t>Student Support</t>
        </is>
      </c>
      <c r="E642" s="0" t="inlineStr">
        <is>
          <t>Student Services</t>
        </is>
      </c>
      <c r="F642" s="0" t="inlineStr">
        <is>
          <t>Student Services</t>
        </is>
      </c>
      <c r="G642" s="0">
        <v>486990.33</v>
      </c>
    </row>
    <row outlineLevel="0" r="643">
      <c r="A643" s="0" t="inlineStr">
        <is>
          <t>0213</t>
        </is>
      </c>
      <c r="B643" s="0" t="inlineStr">
        <is>
          <t>MN State SE</t>
        </is>
      </c>
      <c r="C643" s="0" t="inlineStr">
        <is>
          <t>560</t>
        </is>
      </c>
      <c r="D643" s="0" t="inlineStr">
        <is>
          <t>Student Services Administration</t>
        </is>
      </c>
      <c r="E643" s="0" t="inlineStr">
        <is>
          <t>Student Services</t>
        </is>
      </c>
      <c r="F643" s="0" t="inlineStr">
        <is>
          <t>Student Services</t>
        </is>
      </c>
      <c r="G643" s="0">
        <v>725801.73</v>
      </c>
    </row>
    <row outlineLevel="0" r="644">
      <c r="A644" s="0" t="inlineStr">
        <is>
          <t>0213</t>
        </is>
      </c>
      <c r="B644" s="0" t="inlineStr">
        <is>
          <t>MN State SE</t>
        </is>
      </c>
      <c r="C644" s="0" t="inlineStr">
        <is>
          <t>590</t>
        </is>
      </c>
      <c r="D644" s="0" t="inlineStr">
        <is>
          <t>Admissions, Records and Recruitment Mkt</t>
        </is>
      </c>
      <c r="E644" s="0" t="inlineStr">
        <is>
          <t>Student Services</t>
        </is>
      </c>
      <c r="F644" s="0" t="inlineStr">
        <is>
          <t>Student Services</t>
        </is>
      </c>
      <c r="G644" s="0">
        <v>219320.98</v>
      </c>
    </row>
    <row outlineLevel="0" r="645">
      <c r="A645" s="0" t="inlineStr">
        <is>
          <t>0213</t>
        </is>
      </c>
      <c r="B645" s="0" t="inlineStr">
        <is>
          <t>MN State SE</t>
        </is>
      </c>
      <c r="C645" s="0" t="inlineStr">
        <is>
          <t>610</t>
        </is>
      </c>
      <c r="D645" s="0" t="inlineStr">
        <is>
          <t>Executive Management</t>
        </is>
      </c>
      <c r="E645" s="0" t="inlineStr">
        <is>
          <t>Institution Support</t>
        </is>
      </c>
      <c r="F645" s="0" t="inlineStr">
        <is>
          <t>Institution Support</t>
        </is>
      </c>
      <c r="G645" s="0">
        <v>746484.89</v>
      </c>
    </row>
    <row outlineLevel="0" r="646">
      <c r="A646" s="0" t="inlineStr">
        <is>
          <t>0213</t>
        </is>
      </c>
      <c r="B646" s="0" t="inlineStr">
        <is>
          <t>MN State SE</t>
        </is>
      </c>
      <c r="C646" s="0" t="inlineStr">
        <is>
          <t>620</t>
        </is>
      </c>
      <c r="D646" s="0" t="inlineStr">
        <is>
          <t>Fiscal Operations</t>
        </is>
      </c>
      <c r="E646" s="0" t="inlineStr">
        <is>
          <t>Institution Support</t>
        </is>
      </c>
      <c r="F646" s="0" t="inlineStr">
        <is>
          <t>Institution Support</t>
        </is>
      </c>
      <c r="G646" s="0">
        <v>1030004.76</v>
      </c>
    </row>
    <row outlineLevel="0" r="647">
      <c r="A647" s="0" t="inlineStr">
        <is>
          <t>0213</t>
        </is>
      </c>
      <c r="B647" s="0" t="inlineStr">
        <is>
          <t>MN State SE</t>
        </is>
      </c>
      <c r="C647" s="0" t="inlineStr">
        <is>
          <t>625</t>
        </is>
      </c>
      <c r="D647" s="0" t="inlineStr">
        <is>
          <t>Administrative Computing</t>
        </is>
      </c>
      <c r="E647" s="0" t="inlineStr">
        <is>
          <t>Institution Support</t>
        </is>
      </c>
      <c r="F647" s="0" t="inlineStr">
        <is>
          <t>Institution Support</t>
        </is>
      </c>
      <c r="G647" s="0">
        <v>864088</v>
      </c>
    </row>
    <row outlineLevel="0" r="648">
      <c r="A648" s="0" t="inlineStr">
        <is>
          <t>0213</t>
        </is>
      </c>
      <c r="B648" s="0" t="inlineStr">
        <is>
          <t>MN State SE</t>
        </is>
      </c>
      <c r="C648" s="0" t="inlineStr">
        <is>
          <t>630</t>
        </is>
      </c>
      <c r="D648" s="0" t="inlineStr">
        <is>
          <t>General Administrative</t>
        </is>
      </c>
      <c r="E648" s="0" t="inlineStr">
        <is>
          <t>Institution Support</t>
        </is>
      </c>
      <c r="F648" s="0" t="inlineStr">
        <is>
          <t>Institution Support</t>
        </is>
      </c>
      <c r="G648" s="0">
        <v>465812.46</v>
      </c>
    </row>
    <row outlineLevel="0" r="649">
      <c r="A649" s="0" t="inlineStr">
        <is>
          <t>0213</t>
        </is>
      </c>
      <c r="B649" s="0" t="inlineStr">
        <is>
          <t>MN State SE</t>
        </is>
      </c>
      <c r="C649" s="0" t="inlineStr">
        <is>
          <t>650</t>
        </is>
      </c>
      <c r="D649" s="0" t="inlineStr">
        <is>
          <t>Staff Development</t>
        </is>
      </c>
      <c r="E649" s="0" t="inlineStr">
        <is>
          <t>Institution Support</t>
        </is>
      </c>
      <c r="F649" s="0" t="inlineStr">
        <is>
          <t>Institution Support</t>
        </is>
      </c>
      <c r="G649" s="0">
        <v>11341.96</v>
      </c>
    </row>
    <row outlineLevel="0" r="650">
      <c r="A650" s="0" t="inlineStr">
        <is>
          <t>0213</t>
        </is>
      </c>
      <c r="B650" s="0" t="inlineStr">
        <is>
          <t>MN State SE</t>
        </is>
      </c>
      <c r="C650" s="0" t="inlineStr">
        <is>
          <t>670</t>
        </is>
      </c>
      <c r="D650" s="0" t="inlineStr">
        <is>
          <t>Public Relations/Development</t>
        </is>
      </c>
      <c r="E650" s="0" t="inlineStr">
        <is>
          <t>Institution Support</t>
        </is>
      </c>
      <c r="F650" s="0" t="inlineStr">
        <is>
          <t>Institution Support</t>
        </is>
      </c>
      <c r="G650" s="0">
        <v>563646.01</v>
      </c>
    </row>
    <row outlineLevel="0" r="651">
      <c r="A651" s="0" t="inlineStr">
        <is>
          <t>0213</t>
        </is>
      </c>
      <c r="B651" s="0" t="inlineStr">
        <is>
          <t>MN State SE</t>
        </is>
      </c>
      <c r="C651" s="0" t="inlineStr">
        <is>
          <t>710</t>
        </is>
      </c>
      <c r="D651" s="0" t="inlineStr">
        <is>
          <t>Physical Plant Operations</t>
        </is>
      </c>
      <c r="E651" s="0" t="inlineStr">
        <is>
          <t>Phys Plant Operation</t>
        </is>
      </c>
      <c r="F651" s="0" t="inlineStr">
        <is>
          <t>Physical Plant</t>
        </is>
      </c>
      <c r="G651" s="0">
        <v>2157750.97</v>
      </c>
    </row>
    <row outlineLevel="0" r="652">
      <c r="A652" s="0" t="inlineStr">
        <is>
          <t>0213</t>
        </is>
      </c>
      <c r="B652" s="0" t="inlineStr">
        <is>
          <t>MN State SE</t>
        </is>
      </c>
      <c r="C652" s="0" t="inlineStr">
        <is>
          <t>800</t>
        </is>
      </c>
      <c r="D652" s="0" t="inlineStr">
        <is>
          <t>Scholarship / Financial Aid</t>
        </is>
      </c>
      <c r="E652" s="0" t="inlineStr">
        <is>
          <t>Student Services</t>
        </is>
      </c>
      <c r="F652" s="0" t="inlineStr">
        <is>
          <t>Student Services</t>
        </is>
      </c>
      <c r="G652" s="0">
        <v>180597.14</v>
      </c>
    </row>
    <row outlineLevel="0" r="653">
      <c r="A653" s="0" t="inlineStr">
        <is>
          <t>0213</t>
        </is>
      </c>
      <c r="B653" s="0" t="inlineStr">
        <is>
          <t>MN State SE</t>
        </is>
      </c>
      <c r="C653" s="0" t="inlineStr">
        <is>
          <t>950</t>
        </is>
      </c>
      <c r="D653" s="0" t="inlineStr">
        <is>
          <t>Agency</t>
        </is>
      </c>
      <c r="G653" s="0">
        <v>597227.56</v>
      </c>
    </row>
    <row outlineLevel="0" r="654">
      <c r="A654" s="0" t="inlineStr">
        <is>
          <t>0213</t>
        </is>
      </c>
      <c r="B654" s="0" t="inlineStr">
        <is>
          <t>MN State SE</t>
        </is>
      </c>
      <c r="C654" s="0" t="inlineStr">
        <is>
          <t>999</t>
        </is>
      </c>
      <c r="D654" s="0" t="inlineStr">
        <is>
          <t>Revenue Only Cost Centers</t>
        </is>
      </c>
      <c r="E654" s="0" t="inlineStr">
        <is>
          <t>Institution Support</t>
        </is>
      </c>
      <c r="F654" s="0" t="inlineStr">
        <is>
          <t>Institution Support</t>
        </is>
      </c>
      <c r="G654" s="0">
        <v>23215.95</v>
      </c>
    </row>
    <row outlineLevel="0" r="655">
      <c r="A655" s="0" t="inlineStr">
        <is>
          <t>0263</t>
        </is>
      </c>
      <c r="B655" s="0" t="inlineStr">
        <is>
          <t>Northwest TC</t>
        </is>
      </c>
      <c r="C655" s="0" t="inlineStr">
        <is>
          <t>110</t>
        </is>
      </c>
      <c r="D655" s="0" t="inlineStr">
        <is>
          <t>General Academic</t>
        </is>
      </c>
      <c r="E655" s="0" t="inlineStr">
        <is>
          <t>Instruction</t>
        </is>
      </c>
      <c r="F655" s="0" t="inlineStr">
        <is>
          <t>Instruction</t>
        </is>
      </c>
      <c r="G655" s="0">
        <v>229714.39</v>
      </c>
    </row>
    <row outlineLevel="0" r="656">
      <c r="A656" s="0" t="inlineStr">
        <is>
          <t>0263</t>
        </is>
      </c>
      <c r="B656" s="0" t="inlineStr">
        <is>
          <t>Northwest TC</t>
        </is>
      </c>
      <c r="C656" s="0" t="inlineStr">
        <is>
          <t>120</t>
        </is>
      </c>
      <c r="D656" s="0" t="inlineStr">
        <is>
          <t>Occupational &amp; Vocational Instruction</t>
        </is>
      </c>
      <c r="E656" s="0" t="inlineStr">
        <is>
          <t>Instruction</t>
        </is>
      </c>
      <c r="F656" s="0" t="inlineStr">
        <is>
          <t>Instruction</t>
        </is>
      </c>
      <c r="G656" s="0">
        <v>3742396.62</v>
      </c>
    </row>
    <row outlineLevel="0" r="657">
      <c r="A657" s="0" t="inlineStr">
        <is>
          <t>0263</t>
        </is>
      </c>
      <c r="B657" s="0" t="inlineStr">
        <is>
          <t>Northwest TC</t>
        </is>
      </c>
      <c r="C657" s="0" t="inlineStr">
        <is>
          <t>160</t>
        </is>
      </c>
      <c r="D657" s="0" t="inlineStr">
        <is>
          <t>Continuing Education/Hour Based Training</t>
        </is>
      </c>
      <c r="E657" s="0" t="inlineStr">
        <is>
          <t>Public Service</t>
        </is>
      </c>
      <c r="F657" s="0" t="inlineStr">
        <is>
          <t>Instruction</t>
        </is>
      </c>
      <c r="G657" s="0">
        <v>-28577.14</v>
      </c>
    </row>
    <row outlineLevel="0" r="658">
      <c r="A658" s="0" t="inlineStr">
        <is>
          <t>0263</t>
        </is>
      </c>
      <c r="B658" s="0" t="inlineStr">
        <is>
          <t>Northwest TC</t>
        </is>
      </c>
      <c r="C658" s="0" t="inlineStr">
        <is>
          <t>320</t>
        </is>
      </c>
      <c r="D658" s="0" t="inlineStr">
        <is>
          <t>Community Service</t>
        </is>
      </c>
      <c r="E658" s="0" t="inlineStr">
        <is>
          <t>Public Service</t>
        </is>
      </c>
      <c r="F658" s="0" t="inlineStr">
        <is>
          <t>Public Service</t>
        </is>
      </c>
      <c r="G658" s="0">
        <v>8460.95</v>
      </c>
    </row>
    <row outlineLevel="0" r="659">
      <c r="A659" s="0" t="inlineStr">
        <is>
          <t>0263</t>
        </is>
      </c>
      <c r="B659" s="0" t="inlineStr">
        <is>
          <t>Northwest TC</t>
        </is>
      </c>
      <c r="C659" s="0" t="inlineStr">
        <is>
          <t>410</t>
        </is>
      </c>
      <c r="D659" s="0" t="inlineStr">
        <is>
          <t>Libraries</t>
        </is>
      </c>
      <c r="E659" s="0" t="inlineStr">
        <is>
          <t>Academic Support</t>
        </is>
      </c>
      <c r="F659" s="0" t="inlineStr">
        <is>
          <t>Academic Support</t>
        </is>
      </c>
      <c r="G659" s="0">
        <v>63493.83</v>
      </c>
    </row>
    <row outlineLevel="0" r="660">
      <c r="A660" s="0" t="inlineStr">
        <is>
          <t>0263</t>
        </is>
      </c>
      <c r="B660" s="0" t="inlineStr">
        <is>
          <t>Northwest TC</t>
        </is>
      </c>
      <c r="C660" s="0" t="inlineStr">
        <is>
          <t>440</t>
        </is>
      </c>
      <c r="D660" s="0" t="inlineStr">
        <is>
          <t>Academic Computing Support</t>
        </is>
      </c>
      <c r="E660" s="0" t="inlineStr">
        <is>
          <t>Academic Support</t>
        </is>
      </c>
      <c r="F660" s="0" t="inlineStr">
        <is>
          <t>Academic Support</t>
        </is>
      </c>
      <c r="G660" s="0">
        <v>158461.26</v>
      </c>
    </row>
    <row outlineLevel="0" r="661">
      <c r="A661" s="0" t="inlineStr">
        <is>
          <t>0263</t>
        </is>
      </c>
      <c r="B661" s="0" t="inlineStr">
        <is>
          <t>Northwest TC</t>
        </is>
      </c>
      <c r="C661" s="0" t="inlineStr">
        <is>
          <t>460</t>
        </is>
      </c>
      <c r="D661" s="0" t="inlineStr">
        <is>
          <t>Academic Administration</t>
        </is>
      </c>
      <c r="E661" s="0" t="inlineStr">
        <is>
          <t>Academic Support</t>
        </is>
      </c>
      <c r="F661" s="0" t="inlineStr">
        <is>
          <t>Academic Support</t>
        </is>
      </c>
      <c r="G661" s="0">
        <v>376241.34</v>
      </c>
    </row>
    <row outlineLevel="0" r="662">
      <c r="A662" s="0" t="inlineStr">
        <is>
          <t>0263</t>
        </is>
      </c>
      <c r="B662" s="0" t="inlineStr">
        <is>
          <t>Northwest TC</t>
        </is>
      </c>
      <c r="C662" s="0" t="inlineStr">
        <is>
          <t>470</t>
        </is>
      </c>
      <c r="D662" s="0" t="inlineStr">
        <is>
          <t>Course and Curriculum Development</t>
        </is>
      </c>
      <c r="E662" s="0" t="inlineStr">
        <is>
          <t>Academic Support</t>
        </is>
      </c>
      <c r="F662" s="0" t="inlineStr">
        <is>
          <t>Academic Support</t>
        </is>
      </c>
      <c r="G662" s="0">
        <v>130322.23</v>
      </c>
    </row>
    <row outlineLevel="0" r="663">
      <c r="A663" s="0" t="inlineStr">
        <is>
          <t>0263</t>
        </is>
      </c>
      <c r="B663" s="0" t="inlineStr">
        <is>
          <t>Northwest TC</t>
        </is>
      </c>
      <c r="C663" s="0" t="inlineStr">
        <is>
          <t>480</t>
        </is>
      </c>
      <c r="D663" s="0" t="inlineStr">
        <is>
          <t>Academic Personnel Development</t>
        </is>
      </c>
      <c r="E663" s="0" t="inlineStr">
        <is>
          <t>Academic Support</t>
        </is>
      </c>
      <c r="F663" s="0" t="inlineStr">
        <is>
          <t>Academic Support</t>
        </is>
      </c>
      <c r="G663" s="0">
        <v>16868.39</v>
      </c>
    </row>
    <row outlineLevel="0" r="664">
      <c r="A664" s="0" t="inlineStr">
        <is>
          <t>0263</t>
        </is>
      </c>
      <c r="B664" s="0" t="inlineStr">
        <is>
          <t>Northwest TC</t>
        </is>
      </c>
      <c r="C664" s="0" t="inlineStr">
        <is>
          <t>530</t>
        </is>
      </c>
      <c r="D664" s="0" t="inlineStr">
        <is>
          <t>Counseling and Career Guidance</t>
        </is>
      </c>
      <c r="E664" s="0" t="inlineStr">
        <is>
          <t>Student Services</t>
        </is>
      </c>
      <c r="F664" s="0" t="inlineStr">
        <is>
          <t>Student Services</t>
        </is>
      </c>
      <c r="G664" s="0">
        <v>417847.03</v>
      </c>
    </row>
    <row outlineLevel="0" r="665">
      <c r="A665" s="0" t="inlineStr">
        <is>
          <t>0263</t>
        </is>
      </c>
      <c r="B665" s="0" t="inlineStr">
        <is>
          <t>Northwest TC</t>
        </is>
      </c>
      <c r="C665" s="0" t="inlineStr">
        <is>
          <t>540</t>
        </is>
      </c>
      <c r="D665" s="0" t="inlineStr">
        <is>
          <t>Financial Aid</t>
        </is>
      </c>
      <c r="E665" s="0" t="inlineStr">
        <is>
          <t>Student Services</t>
        </is>
      </c>
      <c r="F665" s="0" t="inlineStr">
        <is>
          <t>Student Services</t>
        </is>
      </c>
      <c r="G665" s="0">
        <v>108612.88</v>
      </c>
    </row>
    <row outlineLevel="0" r="666">
      <c r="A666" s="0" t="inlineStr">
        <is>
          <t>0263</t>
        </is>
      </c>
      <c r="B666" s="0" t="inlineStr">
        <is>
          <t>Northwest TC</t>
        </is>
      </c>
      <c r="C666" s="0" t="inlineStr">
        <is>
          <t>550</t>
        </is>
      </c>
      <c r="D666" s="0" t="inlineStr">
        <is>
          <t>Student Support</t>
        </is>
      </c>
      <c r="E666" s="0" t="inlineStr">
        <is>
          <t>Student Services</t>
        </is>
      </c>
      <c r="F666" s="0" t="inlineStr">
        <is>
          <t>Student Services</t>
        </is>
      </c>
      <c r="G666" s="0">
        <v>361297.41</v>
      </c>
    </row>
    <row outlineLevel="0" r="667">
      <c r="A667" s="0" t="inlineStr">
        <is>
          <t>0263</t>
        </is>
      </c>
      <c r="B667" s="0" t="inlineStr">
        <is>
          <t>Northwest TC</t>
        </is>
      </c>
      <c r="C667" s="0" t="inlineStr">
        <is>
          <t>560</t>
        </is>
      </c>
      <c r="D667" s="0" t="inlineStr">
        <is>
          <t>Student Services Administration</t>
        </is>
      </c>
      <c r="E667" s="0" t="inlineStr">
        <is>
          <t>Student Services</t>
        </is>
      </c>
      <c r="F667" s="0" t="inlineStr">
        <is>
          <t>Student Services</t>
        </is>
      </c>
      <c r="G667" s="0">
        <v>33974.17</v>
      </c>
    </row>
    <row outlineLevel="0" r="668">
      <c r="A668" s="0" t="inlineStr">
        <is>
          <t>0263</t>
        </is>
      </c>
      <c r="B668" s="0" t="inlineStr">
        <is>
          <t>Northwest TC</t>
        </is>
      </c>
      <c r="C668" s="0" t="inlineStr">
        <is>
          <t>590</t>
        </is>
      </c>
      <c r="D668" s="0" t="inlineStr">
        <is>
          <t>Admissions, Records and Recruitment Mkt</t>
        </is>
      </c>
      <c r="E668" s="0" t="inlineStr">
        <is>
          <t>Student Services</t>
        </is>
      </c>
      <c r="F668" s="0" t="inlineStr">
        <is>
          <t>Student Services</t>
        </is>
      </c>
      <c r="G668" s="0">
        <v>548030.13</v>
      </c>
    </row>
    <row outlineLevel="0" r="669">
      <c r="A669" s="0" t="inlineStr">
        <is>
          <t>0263</t>
        </is>
      </c>
      <c r="B669" s="0" t="inlineStr">
        <is>
          <t>Northwest TC</t>
        </is>
      </c>
      <c r="C669" s="0" t="inlineStr">
        <is>
          <t>610</t>
        </is>
      </c>
      <c r="D669" s="0" t="inlineStr">
        <is>
          <t>Executive Management</t>
        </is>
      </c>
      <c r="E669" s="0" t="inlineStr">
        <is>
          <t>Institution Support</t>
        </is>
      </c>
      <c r="F669" s="0" t="inlineStr">
        <is>
          <t>Institution Support</t>
        </is>
      </c>
      <c r="G669" s="0">
        <v>537261.43</v>
      </c>
    </row>
    <row outlineLevel="0" r="670">
      <c r="A670" s="0" t="inlineStr">
        <is>
          <t>0263</t>
        </is>
      </c>
      <c r="B670" s="0" t="inlineStr">
        <is>
          <t>Northwest TC</t>
        </is>
      </c>
      <c r="C670" s="0" t="inlineStr">
        <is>
          <t>620</t>
        </is>
      </c>
      <c r="D670" s="0" t="inlineStr">
        <is>
          <t>Fiscal Operations</t>
        </is>
      </c>
      <c r="E670" s="0" t="inlineStr">
        <is>
          <t>Institution Support</t>
        </is>
      </c>
      <c r="F670" s="0" t="inlineStr">
        <is>
          <t>Institution Support</t>
        </is>
      </c>
      <c r="G670" s="0">
        <v>359598.12</v>
      </c>
    </row>
    <row outlineLevel="0" r="671">
      <c r="A671" s="0" t="inlineStr">
        <is>
          <t>0263</t>
        </is>
      </c>
      <c r="B671" s="0" t="inlineStr">
        <is>
          <t>Northwest TC</t>
        </is>
      </c>
      <c r="C671" s="0" t="inlineStr">
        <is>
          <t>625</t>
        </is>
      </c>
      <c r="D671" s="0" t="inlineStr">
        <is>
          <t>Administrative Computing</t>
        </is>
      </c>
      <c r="E671" s="0" t="inlineStr">
        <is>
          <t>Institution Support</t>
        </is>
      </c>
      <c r="F671" s="0" t="inlineStr">
        <is>
          <t>Institution Support</t>
        </is>
      </c>
      <c r="G671" s="0">
        <v>359504.56</v>
      </c>
    </row>
    <row outlineLevel="0" r="672">
      <c r="A672" s="0" t="inlineStr">
        <is>
          <t>0263</t>
        </is>
      </c>
      <c r="B672" s="0" t="inlineStr">
        <is>
          <t>Northwest TC</t>
        </is>
      </c>
      <c r="C672" s="0" t="inlineStr">
        <is>
          <t>630</t>
        </is>
      </c>
      <c r="D672" s="0" t="inlineStr">
        <is>
          <t>General Administrative</t>
        </is>
      </c>
      <c r="E672" s="0" t="inlineStr">
        <is>
          <t>Institution Support</t>
        </is>
      </c>
      <c r="F672" s="0" t="inlineStr">
        <is>
          <t>Institution Support</t>
        </is>
      </c>
      <c r="G672" s="0">
        <v>323742.56</v>
      </c>
    </row>
    <row outlineLevel="0" r="673">
      <c r="A673" s="0" t="inlineStr">
        <is>
          <t>0263</t>
        </is>
      </c>
      <c r="B673" s="0" t="inlineStr">
        <is>
          <t>Northwest TC</t>
        </is>
      </c>
      <c r="C673" s="0" t="inlineStr">
        <is>
          <t>650</t>
        </is>
      </c>
      <c r="D673" s="0" t="inlineStr">
        <is>
          <t>Staff Development</t>
        </is>
      </c>
      <c r="E673" s="0" t="inlineStr">
        <is>
          <t>Institution Support</t>
        </is>
      </c>
      <c r="F673" s="0" t="inlineStr">
        <is>
          <t>Institution Support</t>
        </is>
      </c>
      <c r="G673" s="0">
        <v>384.56</v>
      </c>
    </row>
    <row outlineLevel="0" r="674">
      <c r="A674" s="0" t="inlineStr">
        <is>
          <t>0263</t>
        </is>
      </c>
      <c r="B674" s="0" t="inlineStr">
        <is>
          <t>Northwest TC</t>
        </is>
      </c>
      <c r="C674" s="0" t="inlineStr">
        <is>
          <t>670</t>
        </is>
      </c>
      <c r="D674" s="0" t="inlineStr">
        <is>
          <t>Public Relations/Development</t>
        </is>
      </c>
      <c r="E674" s="0" t="inlineStr">
        <is>
          <t>Institution Support</t>
        </is>
      </c>
      <c r="F674" s="0" t="inlineStr">
        <is>
          <t>Institution Support</t>
        </is>
      </c>
      <c r="G674" s="0">
        <v>168673.71</v>
      </c>
    </row>
    <row outlineLevel="0" r="675">
      <c r="A675" s="0" t="inlineStr">
        <is>
          <t>0263</t>
        </is>
      </c>
      <c r="B675" s="0" t="inlineStr">
        <is>
          <t>Northwest TC</t>
        </is>
      </c>
      <c r="C675" s="0" t="inlineStr">
        <is>
          <t>710</t>
        </is>
      </c>
      <c r="D675" s="0" t="inlineStr">
        <is>
          <t>Physical Plant Operations</t>
        </is>
      </c>
      <c r="E675" s="0" t="inlineStr">
        <is>
          <t>Phys Plant Operation</t>
        </is>
      </c>
      <c r="F675" s="0" t="inlineStr">
        <is>
          <t>Physical Plant</t>
        </is>
      </c>
      <c r="G675" s="0">
        <v>623817.52</v>
      </c>
    </row>
    <row outlineLevel="0" r="676">
      <c r="A676" s="0" t="inlineStr">
        <is>
          <t>0263</t>
        </is>
      </c>
      <c r="B676" s="0" t="inlineStr">
        <is>
          <t>Northwest TC</t>
        </is>
      </c>
      <c r="C676" s="0" t="inlineStr">
        <is>
          <t>800</t>
        </is>
      </c>
      <c r="D676" s="0" t="inlineStr">
        <is>
          <t>Scholarship / Financial Aid</t>
        </is>
      </c>
      <c r="E676" s="0" t="inlineStr">
        <is>
          <t>Student Services</t>
        </is>
      </c>
      <c r="F676" s="0" t="inlineStr">
        <is>
          <t>Student Services</t>
        </is>
      </c>
      <c r="G676" s="0">
        <v>22028.99</v>
      </c>
    </row>
    <row outlineLevel="0" r="677">
      <c r="A677" s="0" t="inlineStr">
        <is>
          <t>0263</t>
        </is>
      </c>
      <c r="B677" s="0" t="inlineStr">
        <is>
          <t>Northwest TC</t>
        </is>
      </c>
      <c r="C677" s="0" t="inlineStr">
        <is>
          <t>999</t>
        </is>
      </c>
      <c r="D677" s="0" t="inlineStr">
        <is>
          <t>Revenue Only Cost Centers</t>
        </is>
      </c>
      <c r="E677" s="0" t="inlineStr">
        <is>
          <t>Institution Support</t>
        </is>
      </c>
      <c r="F677" s="0" t="inlineStr">
        <is>
          <t>Institution Support</t>
        </is>
      </c>
      <c r="G677" s="0">
        <v>5881.7</v>
      </c>
    </row>
    <row outlineLevel="0" r="678">
      <c r="A678" s="0" t="inlineStr">
        <is>
          <t>0301</t>
        </is>
      </c>
      <c r="B678" s="0" t="inlineStr">
        <is>
          <t>Central Lake</t>
        </is>
      </c>
      <c r="C678" s="0" t="inlineStr">
        <is>
          <t>110</t>
        </is>
      </c>
      <c r="D678" s="0" t="inlineStr">
        <is>
          <t>General Academic</t>
        </is>
      </c>
      <c r="E678" s="0" t="inlineStr">
        <is>
          <t>Instruction</t>
        </is>
      </c>
      <c r="F678" s="0" t="inlineStr">
        <is>
          <t>Instruction</t>
        </is>
      </c>
      <c r="G678" s="0">
        <v>4698399.21</v>
      </c>
    </row>
    <row outlineLevel="0" r="679">
      <c r="A679" s="0" t="inlineStr">
        <is>
          <t>0301</t>
        </is>
      </c>
      <c r="B679" s="0" t="inlineStr">
        <is>
          <t>Central Lake</t>
        </is>
      </c>
      <c r="C679" s="0" t="inlineStr">
        <is>
          <t>120</t>
        </is>
      </c>
      <c r="D679" s="0" t="inlineStr">
        <is>
          <t>Occupational &amp; Vocational Instruction</t>
        </is>
      </c>
      <c r="E679" s="0" t="inlineStr">
        <is>
          <t>Instruction</t>
        </is>
      </c>
      <c r="F679" s="0" t="inlineStr">
        <is>
          <t>Instruction</t>
        </is>
      </c>
      <c r="G679" s="0">
        <v>8642433.4</v>
      </c>
    </row>
    <row outlineLevel="0" r="680">
      <c r="A680" s="0" t="inlineStr">
        <is>
          <t>0301</t>
        </is>
      </c>
      <c r="B680" s="0" t="inlineStr">
        <is>
          <t>Central Lake</t>
        </is>
      </c>
      <c r="C680" s="0" t="inlineStr">
        <is>
          <t>160</t>
        </is>
      </c>
      <c r="D680" s="0" t="inlineStr">
        <is>
          <t>Continuing Education/Hour Based Training</t>
        </is>
      </c>
      <c r="E680" s="0" t="inlineStr">
        <is>
          <t>Public Service</t>
        </is>
      </c>
      <c r="F680" s="0" t="inlineStr">
        <is>
          <t>Instruction</t>
        </is>
      </c>
      <c r="G680" s="0">
        <v>247495.53</v>
      </c>
    </row>
    <row outlineLevel="0" r="681">
      <c r="A681" s="0" t="inlineStr">
        <is>
          <t>0301</t>
        </is>
      </c>
      <c r="B681" s="0" t="inlineStr">
        <is>
          <t>Central Lake</t>
        </is>
      </c>
      <c r="C681" s="0" t="inlineStr">
        <is>
          <t>320</t>
        </is>
      </c>
      <c r="D681" s="0" t="inlineStr">
        <is>
          <t>Community Service</t>
        </is>
      </c>
      <c r="E681" s="0" t="inlineStr">
        <is>
          <t>Public Service</t>
        </is>
      </c>
      <c r="F681" s="0" t="inlineStr">
        <is>
          <t>Public Service</t>
        </is>
      </c>
      <c r="G681" s="0">
        <v>36609.46</v>
      </c>
    </row>
    <row outlineLevel="0" r="682">
      <c r="A682" s="0" t="inlineStr">
        <is>
          <t>0301</t>
        </is>
      </c>
      <c r="B682" s="0" t="inlineStr">
        <is>
          <t>Central Lake</t>
        </is>
      </c>
      <c r="C682" s="0" t="inlineStr">
        <is>
          <t>410</t>
        </is>
      </c>
      <c r="D682" s="0" t="inlineStr">
        <is>
          <t>Libraries</t>
        </is>
      </c>
      <c r="E682" s="0" t="inlineStr">
        <is>
          <t>Academic Support</t>
        </is>
      </c>
      <c r="F682" s="0" t="inlineStr">
        <is>
          <t>Academic Support</t>
        </is>
      </c>
      <c r="G682" s="0">
        <v>257212</v>
      </c>
    </row>
    <row outlineLevel="0" r="683">
      <c r="A683" s="0" t="inlineStr">
        <is>
          <t>0301</t>
        </is>
      </c>
      <c r="B683" s="0" t="inlineStr">
        <is>
          <t>Central Lake</t>
        </is>
      </c>
      <c r="C683" s="0" t="inlineStr">
        <is>
          <t>430</t>
        </is>
      </c>
      <c r="D683" s="0" t="inlineStr">
        <is>
          <t>Educational Media Services</t>
        </is>
      </c>
      <c r="E683" s="0" t="inlineStr">
        <is>
          <t>Academic Support</t>
        </is>
      </c>
      <c r="F683" s="0" t="inlineStr">
        <is>
          <t>Academic Support</t>
        </is>
      </c>
      <c r="G683" s="0">
        <v>15925.12</v>
      </c>
    </row>
    <row outlineLevel="0" r="684">
      <c r="A684" s="0" t="inlineStr">
        <is>
          <t>0301</t>
        </is>
      </c>
      <c r="B684" s="0" t="inlineStr">
        <is>
          <t>Central Lake</t>
        </is>
      </c>
      <c r="C684" s="0" t="inlineStr">
        <is>
          <t>440</t>
        </is>
      </c>
      <c r="D684" s="0" t="inlineStr">
        <is>
          <t>Academic Computing Support</t>
        </is>
      </c>
      <c r="E684" s="0" t="inlineStr">
        <is>
          <t>Academic Support</t>
        </is>
      </c>
      <c r="F684" s="0" t="inlineStr">
        <is>
          <t>Academic Support</t>
        </is>
      </c>
      <c r="G684" s="0">
        <v>1223903.85</v>
      </c>
    </row>
    <row outlineLevel="0" r="685">
      <c r="A685" s="0" t="inlineStr">
        <is>
          <t>0301</t>
        </is>
      </c>
      <c r="B685" s="0" t="inlineStr">
        <is>
          <t>Central Lake</t>
        </is>
      </c>
      <c r="C685" s="0" t="inlineStr">
        <is>
          <t>450</t>
        </is>
      </c>
      <c r="D685" s="0" t="inlineStr">
        <is>
          <t>Ancillary Support</t>
        </is>
      </c>
      <c r="E685" s="0" t="inlineStr">
        <is>
          <t>Academic Support</t>
        </is>
      </c>
      <c r="F685" s="0" t="inlineStr">
        <is>
          <t>Academic Support</t>
        </is>
      </c>
      <c r="G685" s="0">
        <v>165658.28</v>
      </c>
    </row>
    <row outlineLevel="0" r="686">
      <c r="A686" s="0" t="inlineStr">
        <is>
          <t>0301</t>
        </is>
      </c>
      <c r="B686" s="0" t="inlineStr">
        <is>
          <t>Central Lake</t>
        </is>
      </c>
      <c r="C686" s="0" t="inlineStr">
        <is>
          <t>460</t>
        </is>
      </c>
      <c r="D686" s="0" t="inlineStr">
        <is>
          <t>Academic Administration</t>
        </is>
      </c>
      <c r="E686" s="0" t="inlineStr">
        <is>
          <t>Academic Support</t>
        </is>
      </c>
      <c r="F686" s="0" t="inlineStr">
        <is>
          <t>Academic Support</t>
        </is>
      </c>
      <c r="G686" s="0">
        <v>1159823.53</v>
      </c>
    </row>
    <row outlineLevel="0" r="687">
      <c r="A687" s="0" t="inlineStr">
        <is>
          <t>0301</t>
        </is>
      </c>
      <c r="B687" s="0" t="inlineStr">
        <is>
          <t>Central Lake</t>
        </is>
      </c>
      <c r="C687" s="0" t="inlineStr">
        <is>
          <t>470</t>
        </is>
      </c>
      <c r="D687" s="0" t="inlineStr">
        <is>
          <t>Course and Curriculum Development</t>
        </is>
      </c>
      <c r="E687" s="0" t="inlineStr">
        <is>
          <t>Academic Support</t>
        </is>
      </c>
      <c r="F687" s="0" t="inlineStr">
        <is>
          <t>Academic Support</t>
        </is>
      </c>
      <c r="G687" s="0">
        <v>521945.09</v>
      </c>
    </row>
    <row outlineLevel="0" r="688">
      <c r="A688" s="0" t="inlineStr">
        <is>
          <t>0301</t>
        </is>
      </c>
      <c r="B688" s="0" t="inlineStr">
        <is>
          <t>Central Lake</t>
        </is>
      </c>
      <c r="C688" s="0" t="inlineStr">
        <is>
          <t>480</t>
        </is>
      </c>
      <c r="D688" s="0" t="inlineStr">
        <is>
          <t>Academic Personnel Development</t>
        </is>
      </c>
      <c r="E688" s="0" t="inlineStr">
        <is>
          <t>Academic Support</t>
        </is>
      </c>
      <c r="F688" s="0" t="inlineStr">
        <is>
          <t>Academic Support</t>
        </is>
      </c>
      <c r="G688" s="0">
        <v>330594.4</v>
      </c>
    </row>
    <row outlineLevel="0" r="689">
      <c r="A689" s="0" t="inlineStr">
        <is>
          <t>0301</t>
        </is>
      </c>
      <c r="B689" s="0" t="inlineStr">
        <is>
          <t>Central Lake</t>
        </is>
      </c>
      <c r="C689" s="0" t="inlineStr">
        <is>
          <t>510</t>
        </is>
      </c>
      <c r="D689" s="0" t="inlineStr">
        <is>
          <t>Social and Cultural Development</t>
        </is>
      </c>
      <c r="E689" s="0" t="inlineStr">
        <is>
          <t>Student Services</t>
        </is>
      </c>
      <c r="F689" s="0" t="inlineStr">
        <is>
          <t>Student Services</t>
        </is>
      </c>
      <c r="G689" s="0">
        <v>164280.35</v>
      </c>
    </row>
    <row outlineLevel="0" r="690">
      <c r="A690" s="0" t="inlineStr">
        <is>
          <t>0301</t>
        </is>
      </c>
      <c r="B690" s="0" t="inlineStr">
        <is>
          <t>Central Lake</t>
        </is>
      </c>
      <c r="C690" s="0" t="inlineStr">
        <is>
          <t>515</t>
        </is>
      </c>
      <c r="D690" s="0" t="inlineStr">
        <is>
          <t>Intercollegiate Athletics</t>
        </is>
      </c>
      <c r="E690" s="0" t="inlineStr">
        <is>
          <t>Other</t>
        </is>
      </c>
      <c r="F690" s="0" t="inlineStr">
        <is>
          <t>Student Services</t>
        </is>
      </c>
      <c r="G690" s="0">
        <v>210981.11</v>
      </c>
    </row>
    <row outlineLevel="0" r="691">
      <c r="A691" s="0" t="inlineStr">
        <is>
          <t>0301</t>
        </is>
      </c>
      <c r="B691" s="0" t="inlineStr">
        <is>
          <t>Central Lake</t>
        </is>
      </c>
      <c r="C691" s="0" t="inlineStr">
        <is>
          <t>530</t>
        </is>
      </c>
      <c r="D691" s="0" t="inlineStr">
        <is>
          <t>Counseling and Career Guidance</t>
        </is>
      </c>
      <c r="E691" s="0" t="inlineStr">
        <is>
          <t>Student Services</t>
        </is>
      </c>
      <c r="F691" s="0" t="inlineStr">
        <is>
          <t>Student Services</t>
        </is>
      </c>
      <c r="G691" s="0">
        <v>18217.36</v>
      </c>
    </row>
    <row outlineLevel="0" r="692">
      <c r="A692" s="0" t="inlineStr">
        <is>
          <t>0301</t>
        </is>
      </c>
      <c r="B692" s="0" t="inlineStr">
        <is>
          <t>Central Lake</t>
        </is>
      </c>
      <c r="C692" s="0" t="inlineStr">
        <is>
          <t>540</t>
        </is>
      </c>
      <c r="D692" s="0" t="inlineStr">
        <is>
          <t>Financial Aid</t>
        </is>
      </c>
      <c r="E692" s="0" t="inlineStr">
        <is>
          <t>Student Services</t>
        </is>
      </c>
      <c r="F692" s="0" t="inlineStr">
        <is>
          <t>Student Services</t>
        </is>
      </c>
      <c r="G692" s="0">
        <v>452949.93</v>
      </c>
    </row>
    <row outlineLevel="0" r="693">
      <c r="A693" s="0" t="inlineStr">
        <is>
          <t>0301</t>
        </is>
      </c>
      <c r="B693" s="0" t="inlineStr">
        <is>
          <t>Central Lake</t>
        </is>
      </c>
      <c r="C693" s="0" t="inlineStr">
        <is>
          <t>550</t>
        </is>
      </c>
      <c r="D693" s="0" t="inlineStr">
        <is>
          <t>Student Support</t>
        </is>
      </c>
      <c r="E693" s="0" t="inlineStr">
        <is>
          <t>Student Services</t>
        </is>
      </c>
      <c r="F693" s="0" t="inlineStr">
        <is>
          <t>Student Services</t>
        </is>
      </c>
      <c r="G693" s="0">
        <v>303029.52</v>
      </c>
    </row>
    <row outlineLevel="0" r="694">
      <c r="A694" s="0" t="inlineStr">
        <is>
          <t>0301</t>
        </is>
      </c>
      <c r="B694" s="0" t="inlineStr">
        <is>
          <t>Central Lake</t>
        </is>
      </c>
      <c r="C694" s="0" t="inlineStr">
        <is>
          <t>560</t>
        </is>
      </c>
      <c r="D694" s="0" t="inlineStr">
        <is>
          <t>Student Services Administration</t>
        </is>
      </c>
      <c r="E694" s="0" t="inlineStr">
        <is>
          <t>Student Services</t>
        </is>
      </c>
      <c r="F694" s="0" t="inlineStr">
        <is>
          <t>Student Services</t>
        </is>
      </c>
      <c r="G694" s="0">
        <v>127267.84</v>
      </c>
    </row>
    <row outlineLevel="0" r="695">
      <c r="A695" s="0" t="inlineStr">
        <is>
          <t>0301</t>
        </is>
      </c>
      <c r="B695" s="0" t="inlineStr">
        <is>
          <t>Central Lake</t>
        </is>
      </c>
      <c r="C695" s="0" t="inlineStr">
        <is>
          <t>590</t>
        </is>
      </c>
      <c r="D695" s="0" t="inlineStr">
        <is>
          <t>Admissions, Records and Recruitment Mkt</t>
        </is>
      </c>
      <c r="E695" s="0" t="inlineStr">
        <is>
          <t>Student Services</t>
        </is>
      </c>
      <c r="F695" s="0" t="inlineStr">
        <is>
          <t>Student Services</t>
        </is>
      </c>
      <c r="G695" s="0">
        <v>2104274.85</v>
      </c>
    </row>
    <row outlineLevel="0" r="696">
      <c r="A696" s="0" t="inlineStr">
        <is>
          <t>0301</t>
        </is>
      </c>
      <c r="B696" s="0" t="inlineStr">
        <is>
          <t>Central Lake</t>
        </is>
      </c>
      <c r="C696" s="0" t="inlineStr">
        <is>
          <t>610</t>
        </is>
      </c>
      <c r="D696" s="0" t="inlineStr">
        <is>
          <t>Executive Management</t>
        </is>
      </c>
      <c r="E696" s="0" t="inlineStr">
        <is>
          <t>Institution Support</t>
        </is>
      </c>
      <c r="F696" s="0" t="inlineStr">
        <is>
          <t>Institution Support</t>
        </is>
      </c>
      <c r="G696" s="0">
        <v>553722.24</v>
      </c>
    </row>
    <row outlineLevel="0" r="697">
      <c r="A697" s="0" t="inlineStr">
        <is>
          <t>0301</t>
        </is>
      </c>
      <c r="B697" s="0" t="inlineStr">
        <is>
          <t>Central Lake</t>
        </is>
      </c>
      <c r="C697" s="0" t="inlineStr">
        <is>
          <t>620</t>
        </is>
      </c>
      <c r="D697" s="0" t="inlineStr">
        <is>
          <t>Fiscal Operations</t>
        </is>
      </c>
      <c r="E697" s="0" t="inlineStr">
        <is>
          <t>Institution Support</t>
        </is>
      </c>
      <c r="F697" s="0" t="inlineStr">
        <is>
          <t>Institution Support</t>
        </is>
      </c>
      <c r="G697" s="0">
        <v>932361.39</v>
      </c>
    </row>
    <row outlineLevel="0" r="698">
      <c r="A698" s="0" t="inlineStr">
        <is>
          <t>0301</t>
        </is>
      </c>
      <c r="B698" s="0" t="inlineStr">
        <is>
          <t>Central Lake</t>
        </is>
      </c>
      <c r="C698" s="0" t="inlineStr">
        <is>
          <t>625</t>
        </is>
      </c>
      <c r="D698" s="0" t="inlineStr">
        <is>
          <t>Administrative Computing</t>
        </is>
      </c>
      <c r="E698" s="0" t="inlineStr">
        <is>
          <t>Institution Support</t>
        </is>
      </c>
      <c r="F698" s="0" t="inlineStr">
        <is>
          <t>Institution Support</t>
        </is>
      </c>
      <c r="G698" s="0">
        <v>525668.6</v>
      </c>
    </row>
    <row outlineLevel="0" r="699">
      <c r="A699" s="0" t="inlineStr">
        <is>
          <t>0301</t>
        </is>
      </c>
      <c r="B699" s="0" t="inlineStr">
        <is>
          <t>Central Lake</t>
        </is>
      </c>
      <c r="C699" s="0" t="inlineStr">
        <is>
          <t>630</t>
        </is>
      </c>
      <c r="D699" s="0" t="inlineStr">
        <is>
          <t>General Administrative</t>
        </is>
      </c>
      <c r="E699" s="0" t="inlineStr">
        <is>
          <t>Institution Support</t>
        </is>
      </c>
      <c r="F699" s="0" t="inlineStr">
        <is>
          <t>Institution Support</t>
        </is>
      </c>
      <c r="G699" s="0">
        <v>1098880.93</v>
      </c>
    </row>
    <row outlineLevel="0" r="700">
      <c r="A700" s="0" t="inlineStr">
        <is>
          <t>0301</t>
        </is>
      </c>
      <c r="B700" s="0" t="inlineStr">
        <is>
          <t>Central Lake</t>
        </is>
      </c>
      <c r="C700" s="0" t="inlineStr">
        <is>
          <t>650</t>
        </is>
      </c>
      <c r="D700" s="0" t="inlineStr">
        <is>
          <t>Staff Development</t>
        </is>
      </c>
      <c r="E700" s="0" t="inlineStr">
        <is>
          <t>Institution Support</t>
        </is>
      </c>
      <c r="F700" s="0" t="inlineStr">
        <is>
          <t>Institution Support</t>
        </is>
      </c>
      <c r="G700" s="0">
        <v>5985.04</v>
      </c>
    </row>
    <row outlineLevel="0" r="701">
      <c r="A701" s="0" t="inlineStr">
        <is>
          <t>0301</t>
        </is>
      </c>
      <c r="B701" s="0" t="inlineStr">
        <is>
          <t>Central Lake</t>
        </is>
      </c>
      <c r="C701" s="0" t="inlineStr">
        <is>
          <t>670</t>
        </is>
      </c>
      <c r="D701" s="0" t="inlineStr">
        <is>
          <t>Public Relations/Development</t>
        </is>
      </c>
      <c r="E701" s="0" t="inlineStr">
        <is>
          <t>Institution Support</t>
        </is>
      </c>
      <c r="F701" s="0" t="inlineStr">
        <is>
          <t>Institution Support</t>
        </is>
      </c>
      <c r="G701" s="0">
        <v>230803.96</v>
      </c>
    </row>
    <row outlineLevel="0" r="702">
      <c r="A702" s="0" t="inlineStr">
        <is>
          <t>0301</t>
        </is>
      </c>
      <c r="B702" s="0" t="inlineStr">
        <is>
          <t>Central Lake</t>
        </is>
      </c>
      <c r="C702" s="0" t="inlineStr">
        <is>
          <t>710</t>
        </is>
      </c>
      <c r="D702" s="0" t="inlineStr">
        <is>
          <t>Physical Plant Operations</t>
        </is>
      </c>
      <c r="E702" s="0" t="inlineStr">
        <is>
          <t>Phys Plant Operation</t>
        </is>
      </c>
      <c r="F702" s="0" t="inlineStr">
        <is>
          <t>Physical Plant</t>
        </is>
      </c>
      <c r="G702" s="0">
        <v>2824342.52</v>
      </c>
    </row>
    <row outlineLevel="0" r="703">
      <c r="A703" s="0" t="inlineStr">
        <is>
          <t>0301</t>
        </is>
      </c>
      <c r="B703" s="0" t="inlineStr">
        <is>
          <t>Central Lake</t>
        </is>
      </c>
      <c r="C703" s="0" t="inlineStr">
        <is>
          <t>800</t>
        </is>
      </c>
      <c r="D703" s="0" t="inlineStr">
        <is>
          <t>Scholarship / Financial Aid</t>
        </is>
      </c>
      <c r="E703" s="0" t="inlineStr">
        <is>
          <t>Student Services</t>
        </is>
      </c>
      <c r="F703" s="0" t="inlineStr">
        <is>
          <t>Student Services</t>
        </is>
      </c>
      <c r="G703" s="0">
        <v>221498.94</v>
      </c>
    </row>
    <row outlineLevel="0" r="704">
      <c r="A704" s="0" t="inlineStr">
        <is>
          <t>0301</t>
        </is>
      </c>
      <c r="B704" s="0" t="inlineStr">
        <is>
          <t>Central Lake</t>
        </is>
      </c>
      <c r="C704" s="0" t="inlineStr">
        <is>
          <t>999</t>
        </is>
      </c>
      <c r="D704" s="0" t="inlineStr">
        <is>
          <t>Revenue Only Cost Centers</t>
        </is>
      </c>
      <c r="E704" s="0" t="inlineStr">
        <is>
          <t>Institution Support</t>
        </is>
      </c>
      <c r="F704" s="0" t="inlineStr">
        <is>
          <t>Institution Support</t>
        </is>
      </c>
      <c r="G704" s="0">
        <v>-33521.87</v>
      </c>
    </row>
    <row outlineLevel="0" r="705">
      <c r="A705" s="0" t="inlineStr">
        <is>
          <t>0302</t>
        </is>
      </c>
      <c r="B705" s="0" t="inlineStr">
        <is>
          <t>Lak Superior</t>
        </is>
      </c>
      <c r="C705" s="0" t="inlineStr">
        <is>
          <t>110</t>
        </is>
      </c>
      <c r="D705" s="0" t="inlineStr">
        <is>
          <t>General Academic</t>
        </is>
      </c>
      <c r="E705" s="0" t="inlineStr">
        <is>
          <t>Instruction</t>
        </is>
      </c>
      <c r="F705" s="0" t="inlineStr">
        <is>
          <t>Instruction</t>
        </is>
      </c>
      <c r="G705" s="0">
        <v>6457143.82</v>
      </c>
    </row>
    <row outlineLevel="0" r="706">
      <c r="A706" s="0" t="inlineStr">
        <is>
          <t>0302</t>
        </is>
      </c>
      <c r="B706" s="0" t="inlineStr">
        <is>
          <t>Lak Superior</t>
        </is>
      </c>
      <c r="C706" s="0" t="inlineStr">
        <is>
          <t>120</t>
        </is>
      </c>
      <c r="D706" s="0" t="inlineStr">
        <is>
          <t>Occupational &amp; Vocational Instruction</t>
        </is>
      </c>
      <c r="E706" s="0" t="inlineStr">
        <is>
          <t>Instruction</t>
        </is>
      </c>
      <c r="F706" s="0" t="inlineStr">
        <is>
          <t>Instruction</t>
        </is>
      </c>
      <c r="G706" s="0">
        <v>9585742.88</v>
      </c>
    </row>
    <row outlineLevel="0" r="707">
      <c r="A707" s="0" t="inlineStr">
        <is>
          <t>0302</t>
        </is>
      </c>
      <c r="B707" s="0" t="inlineStr">
        <is>
          <t>Lak Superior</t>
        </is>
      </c>
      <c r="C707" s="0" t="inlineStr">
        <is>
          <t>160</t>
        </is>
      </c>
      <c r="D707" s="0" t="inlineStr">
        <is>
          <t>Continuing Education/Hour Based Training</t>
        </is>
      </c>
      <c r="E707" s="0" t="inlineStr">
        <is>
          <t>Public Service</t>
        </is>
      </c>
      <c r="F707" s="0" t="inlineStr">
        <is>
          <t>Instruction</t>
        </is>
      </c>
      <c r="G707" s="0">
        <v>2612930.91</v>
      </c>
    </row>
    <row outlineLevel="0" r="708">
      <c r="A708" s="0" t="inlineStr">
        <is>
          <t>0302</t>
        </is>
      </c>
      <c r="B708" s="0" t="inlineStr">
        <is>
          <t>Lak Superior</t>
        </is>
      </c>
      <c r="C708" s="0" t="inlineStr">
        <is>
          <t>320</t>
        </is>
      </c>
      <c r="D708" s="0" t="inlineStr">
        <is>
          <t>Community Service</t>
        </is>
      </c>
      <c r="E708" s="0" t="inlineStr">
        <is>
          <t>Public Service</t>
        </is>
      </c>
      <c r="F708" s="0" t="inlineStr">
        <is>
          <t>Public Service</t>
        </is>
      </c>
      <c r="G708" s="0">
        <v>4927</v>
      </c>
    </row>
    <row outlineLevel="0" r="709">
      <c r="A709" s="0" t="inlineStr">
        <is>
          <t>0302</t>
        </is>
      </c>
      <c r="B709" s="0" t="inlineStr">
        <is>
          <t>Lak Superior</t>
        </is>
      </c>
      <c r="C709" s="0" t="inlineStr">
        <is>
          <t>410</t>
        </is>
      </c>
      <c r="D709" s="0" t="inlineStr">
        <is>
          <t>Libraries</t>
        </is>
      </c>
      <c r="E709" s="0" t="inlineStr">
        <is>
          <t>Academic Support</t>
        </is>
      </c>
      <c r="F709" s="0" t="inlineStr">
        <is>
          <t>Academic Support</t>
        </is>
      </c>
      <c r="G709" s="0">
        <v>403620.99</v>
      </c>
    </row>
    <row outlineLevel="0" r="710">
      <c r="A710" s="0" t="inlineStr">
        <is>
          <t>0302</t>
        </is>
      </c>
      <c r="B710" s="0" t="inlineStr">
        <is>
          <t>Lak Superior</t>
        </is>
      </c>
      <c r="C710" s="0" t="inlineStr">
        <is>
          <t>440</t>
        </is>
      </c>
      <c r="D710" s="0" t="inlineStr">
        <is>
          <t>Academic Computing Support</t>
        </is>
      </c>
      <c r="E710" s="0" t="inlineStr">
        <is>
          <t>Academic Support</t>
        </is>
      </c>
      <c r="F710" s="0" t="inlineStr">
        <is>
          <t>Academic Support</t>
        </is>
      </c>
      <c r="G710" s="0">
        <v>1063353.53</v>
      </c>
    </row>
    <row outlineLevel="0" r="711">
      <c r="A711" s="0" t="inlineStr">
        <is>
          <t>0302</t>
        </is>
      </c>
      <c r="B711" s="0" t="inlineStr">
        <is>
          <t>Lak Superior</t>
        </is>
      </c>
      <c r="C711" s="0" t="inlineStr">
        <is>
          <t>450</t>
        </is>
      </c>
      <c r="D711" s="0" t="inlineStr">
        <is>
          <t>Ancillary Support</t>
        </is>
      </c>
      <c r="E711" s="0" t="inlineStr">
        <is>
          <t>Academic Support</t>
        </is>
      </c>
      <c r="F711" s="0" t="inlineStr">
        <is>
          <t>Academic Support</t>
        </is>
      </c>
      <c r="G711" s="0">
        <v>643.31</v>
      </c>
    </row>
    <row outlineLevel="0" r="712">
      <c r="A712" s="0" t="inlineStr">
        <is>
          <t>0302</t>
        </is>
      </c>
      <c r="B712" s="0" t="inlineStr">
        <is>
          <t>Lak Superior</t>
        </is>
      </c>
      <c r="C712" s="0" t="inlineStr">
        <is>
          <t>460</t>
        </is>
      </c>
      <c r="D712" s="0" t="inlineStr">
        <is>
          <t>Academic Administration</t>
        </is>
      </c>
      <c r="E712" s="0" t="inlineStr">
        <is>
          <t>Academic Support</t>
        </is>
      </c>
      <c r="F712" s="0" t="inlineStr">
        <is>
          <t>Academic Support</t>
        </is>
      </c>
      <c r="G712" s="0">
        <v>939694.28</v>
      </c>
    </row>
    <row outlineLevel="0" r="713">
      <c r="A713" s="0" t="inlineStr">
        <is>
          <t>0302</t>
        </is>
      </c>
      <c r="B713" s="0" t="inlineStr">
        <is>
          <t>Lak Superior</t>
        </is>
      </c>
      <c r="C713" s="0" t="inlineStr">
        <is>
          <t>470</t>
        </is>
      </c>
      <c r="D713" s="0" t="inlineStr">
        <is>
          <t>Course and Curriculum Development</t>
        </is>
      </c>
      <c r="E713" s="0" t="inlineStr">
        <is>
          <t>Academic Support</t>
        </is>
      </c>
      <c r="F713" s="0" t="inlineStr">
        <is>
          <t>Academic Support</t>
        </is>
      </c>
      <c r="G713" s="0">
        <v>30068.88</v>
      </c>
    </row>
    <row outlineLevel="0" r="714">
      <c r="A714" s="0" t="inlineStr">
        <is>
          <t>0302</t>
        </is>
      </c>
      <c r="B714" s="0" t="inlineStr">
        <is>
          <t>Lak Superior</t>
        </is>
      </c>
      <c r="C714" s="0" t="inlineStr">
        <is>
          <t>480</t>
        </is>
      </c>
      <c r="D714" s="0" t="inlineStr">
        <is>
          <t>Academic Personnel Development</t>
        </is>
      </c>
      <c r="E714" s="0" t="inlineStr">
        <is>
          <t>Academic Support</t>
        </is>
      </c>
      <c r="F714" s="0" t="inlineStr">
        <is>
          <t>Academic Support</t>
        </is>
      </c>
      <c r="G714" s="0">
        <v>320376.58</v>
      </c>
    </row>
    <row outlineLevel="0" r="715">
      <c r="A715" s="0" t="inlineStr">
        <is>
          <t>0302</t>
        </is>
      </c>
      <c r="B715" s="0" t="inlineStr">
        <is>
          <t>Lak Superior</t>
        </is>
      </c>
      <c r="C715" s="0" t="inlineStr">
        <is>
          <t>510</t>
        </is>
      </c>
      <c r="D715" s="0" t="inlineStr">
        <is>
          <t>Social and Cultural Development</t>
        </is>
      </c>
      <c r="E715" s="0" t="inlineStr">
        <is>
          <t>Student Services</t>
        </is>
      </c>
      <c r="F715" s="0" t="inlineStr">
        <is>
          <t>Student Services</t>
        </is>
      </c>
      <c r="G715" s="0">
        <v>20551.43</v>
      </c>
    </row>
    <row outlineLevel="0" r="716">
      <c r="A716" s="0" t="inlineStr">
        <is>
          <t>0302</t>
        </is>
      </c>
      <c r="B716" s="0" t="inlineStr">
        <is>
          <t>Lak Superior</t>
        </is>
      </c>
      <c r="C716" s="0" t="inlineStr">
        <is>
          <t>530</t>
        </is>
      </c>
      <c r="D716" s="0" t="inlineStr">
        <is>
          <t>Counseling and Career Guidance</t>
        </is>
      </c>
      <c r="E716" s="0" t="inlineStr">
        <is>
          <t>Student Services</t>
        </is>
      </c>
      <c r="F716" s="0" t="inlineStr">
        <is>
          <t>Student Services</t>
        </is>
      </c>
      <c r="G716" s="0">
        <v>824240.42</v>
      </c>
    </row>
    <row outlineLevel="0" r="717">
      <c r="A717" s="0" t="inlineStr">
        <is>
          <t>0302</t>
        </is>
      </c>
      <c r="B717" s="0" t="inlineStr">
        <is>
          <t>Lak Superior</t>
        </is>
      </c>
      <c r="C717" s="0" t="inlineStr">
        <is>
          <t>540</t>
        </is>
      </c>
      <c r="D717" s="0" t="inlineStr">
        <is>
          <t>Financial Aid</t>
        </is>
      </c>
      <c r="E717" s="0" t="inlineStr">
        <is>
          <t>Student Services</t>
        </is>
      </c>
      <c r="F717" s="0" t="inlineStr">
        <is>
          <t>Student Services</t>
        </is>
      </c>
      <c r="G717" s="0">
        <v>255111.25</v>
      </c>
    </row>
    <row outlineLevel="0" r="718">
      <c r="A718" s="0" t="inlineStr">
        <is>
          <t>0302</t>
        </is>
      </c>
      <c r="B718" s="0" t="inlineStr">
        <is>
          <t>Lak Superior</t>
        </is>
      </c>
      <c r="C718" s="0" t="inlineStr">
        <is>
          <t>550</t>
        </is>
      </c>
      <c r="D718" s="0" t="inlineStr">
        <is>
          <t>Student Support</t>
        </is>
      </c>
      <c r="E718" s="0" t="inlineStr">
        <is>
          <t>Student Services</t>
        </is>
      </c>
      <c r="F718" s="0" t="inlineStr">
        <is>
          <t>Student Services</t>
        </is>
      </c>
      <c r="G718" s="0">
        <v>644269.9</v>
      </c>
    </row>
    <row outlineLevel="0" r="719">
      <c r="A719" s="0" t="inlineStr">
        <is>
          <t>0302</t>
        </is>
      </c>
      <c r="B719" s="0" t="inlineStr">
        <is>
          <t>Lak Superior</t>
        </is>
      </c>
      <c r="C719" s="0" t="inlineStr">
        <is>
          <t>560</t>
        </is>
      </c>
      <c r="D719" s="0" t="inlineStr">
        <is>
          <t>Student Services Administration</t>
        </is>
      </c>
      <c r="E719" s="0" t="inlineStr">
        <is>
          <t>Student Services</t>
        </is>
      </c>
      <c r="F719" s="0" t="inlineStr">
        <is>
          <t>Student Services</t>
        </is>
      </c>
      <c r="G719" s="0">
        <v>217839.34</v>
      </c>
    </row>
    <row outlineLevel="0" r="720">
      <c r="A720" s="0" t="inlineStr">
        <is>
          <t>0302</t>
        </is>
      </c>
      <c r="B720" s="0" t="inlineStr">
        <is>
          <t>Lak Superior</t>
        </is>
      </c>
      <c r="C720" s="0" t="inlineStr">
        <is>
          <t>590</t>
        </is>
      </c>
      <c r="D720" s="0" t="inlineStr">
        <is>
          <t>Admissions, Records and Recruitment Mkt</t>
        </is>
      </c>
      <c r="E720" s="0" t="inlineStr">
        <is>
          <t>Student Services</t>
        </is>
      </c>
      <c r="F720" s="0" t="inlineStr">
        <is>
          <t>Student Services</t>
        </is>
      </c>
      <c r="G720" s="0">
        <v>905659.78</v>
      </c>
    </row>
    <row outlineLevel="0" r="721">
      <c r="A721" s="0" t="inlineStr">
        <is>
          <t>0302</t>
        </is>
      </c>
      <c r="B721" s="0" t="inlineStr">
        <is>
          <t>Lak Superior</t>
        </is>
      </c>
      <c r="C721" s="0" t="inlineStr">
        <is>
          <t>610</t>
        </is>
      </c>
      <c r="D721" s="0" t="inlineStr">
        <is>
          <t>Executive Management</t>
        </is>
      </c>
      <c r="E721" s="0" t="inlineStr">
        <is>
          <t>Institution Support</t>
        </is>
      </c>
      <c r="F721" s="0" t="inlineStr">
        <is>
          <t>Institution Support</t>
        </is>
      </c>
      <c r="G721" s="0">
        <v>1101045.95</v>
      </c>
    </row>
    <row outlineLevel="0" r="722">
      <c r="A722" s="0" t="inlineStr">
        <is>
          <t>0302</t>
        </is>
      </c>
      <c r="B722" s="0" t="inlineStr">
        <is>
          <t>Lak Superior</t>
        </is>
      </c>
      <c r="C722" s="0" t="inlineStr">
        <is>
          <t>620</t>
        </is>
      </c>
      <c r="D722" s="0" t="inlineStr">
        <is>
          <t>Fiscal Operations</t>
        </is>
      </c>
      <c r="E722" s="0" t="inlineStr">
        <is>
          <t>Institution Support</t>
        </is>
      </c>
      <c r="F722" s="0" t="inlineStr">
        <is>
          <t>Institution Support</t>
        </is>
      </c>
      <c r="G722" s="0">
        <v>757045.54</v>
      </c>
    </row>
    <row outlineLevel="0" r="723">
      <c r="A723" s="0" t="inlineStr">
        <is>
          <t>0302</t>
        </is>
      </c>
      <c r="B723" s="0" t="inlineStr">
        <is>
          <t>Lak Superior</t>
        </is>
      </c>
      <c r="C723" s="0" t="inlineStr">
        <is>
          <t>625</t>
        </is>
      </c>
      <c r="D723" s="0" t="inlineStr">
        <is>
          <t>Administrative Computing</t>
        </is>
      </c>
      <c r="E723" s="0" t="inlineStr">
        <is>
          <t>Institution Support</t>
        </is>
      </c>
      <c r="F723" s="0" t="inlineStr">
        <is>
          <t>Institution Support</t>
        </is>
      </c>
      <c r="G723" s="0">
        <v>1305618.4</v>
      </c>
    </row>
    <row outlineLevel="0" r="724">
      <c r="A724" s="0" t="inlineStr">
        <is>
          <t>0302</t>
        </is>
      </c>
      <c r="B724" s="0" t="inlineStr">
        <is>
          <t>Lak Superior</t>
        </is>
      </c>
      <c r="C724" s="0" t="inlineStr">
        <is>
          <t>630</t>
        </is>
      </c>
      <c r="D724" s="0" t="inlineStr">
        <is>
          <t>General Administrative</t>
        </is>
      </c>
      <c r="E724" s="0" t="inlineStr">
        <is>
          <t>Institution Support</t>
        </is>
      </c>
      <c r="F724" s="0" t="inlineStr">
        <is>
          <t>Institution Support</t>
        </is>
      </c>
      <c r="G724" s="0">
        <v>964615.64</v>
      </c>
    </row>
    <row outlineLevel="0" r="725">
      <c r="A725" s="0" t="inlineStr">
        <is>
          <t>0302</t>
        </is>
      </c>
      <c r="B725" s="0" t="inlineStr">
        <is>
          <t>Lak Superior</t>
        </is>
      </c>
      <c r="C725" s="0" t="inlineStr">
        <is>
          <t>650</t>
        </is>
      </c>
      <c r="D725" s="0" t="inlineStr">
        <is>
          <t>Staff Development</t>
        </is>
      </c>
      <c r="E725" s="0" t="inlineStr">
        <is>
          <t>Institution Support</t>
        </is>
      </c>
      <c r="F725" s="0" t="inlineStr">
        <is>
          <t>Institution Support</t>
        </is>
      </c>
      <c r="G725" s="0">
        <v>27948.15</v>
      </c>
    </row>
    <row outlineLevel="0" r="726">
      <c r="A726" s="0" t="inlineStr">
        <is>
          <t>0302</t>
        </is>
      </c>
      <c r="B726" s="0" t="inlineStr">
        <is>
          <t>Lak Superior</t>
        </is>
      </c>
      <c r="C726" s="0" t="inlineStr">
        <is>
          <t>670</t>
        </is>
      </c>
      <c r="D726" s="0" t="inlineStr">
        <is>
          <t>Public Relations/Development</t>
        </is>
      </c>
      <c r="E726" s="0" t="inlineStr">
        <is>
          <t>Institution Support</t>
        </is>
      </c>
      <c r="F726" s="0" t="inlineStr">
        <is>
          <t>Institution Support</t>
        </is>
      </c>
      <c r="G726" s="0">
        <v>785123.37</v>
      </c>
    </row>
    <row outlineLevel="0" r="727">
      <c r="A727" s="0" t="inlineStr">
        <is>
          <t>0302</t>
        </is>
      </c>
      <c r="B727" s="0" t="inlineStr">
        <is>
          <t>Lak Superior</t>
        </is>
      </c>
      <c r="C727" s="0" t="inlineStr">
        <is>
          <t>710</t>
        </is>
      </c>
      <c r="D727" s="0" t="inlineStr">
        <is>
          <t>Physical Plant Operations</t>
        </is>
      </c>
      <c r="E727" s="0" t="inlineStr">
        <is>
          <t>Phys Plant Operation</t>
        </is>
      </c>
      <c r="F727" s="0" t="inlineStr">
        <is>
          <t>Physical Plant</t>
        </is>
      </c>
      <c r="G727" s="0">
        <v>4006879.07</v>
      </c>
    </row>
    <row outlineLevel="0" r="728">
      <c r="A728" s="0" t="inlineStr">
        <is>
          <t>0302</t>
        </is>
      </c>
      <c r="B728" s="0" t="inlineStr">
        <is>
          <t>Lak Superior</t>
        </is>
      </c>
      <c r="C728" s="0" t="inlineStr">
        <is>
          <t>800</t>
        </is>
      </c>
      <c r="D728" s="0" t="inlineStr">
        <is>
          <t>Scholarship / Financial Aid</t>
        </is>
      </c>
      <c r="E728" s="0" t="inlineStr">
        <is>
          <t>Student Services</t>
        </is>
      </c>
      <c r="F728" s="0" t="inlineStr">
        <is>
          <t>Student Services</t>
        </is>
      </c>
      <c r="G728" s="0">
        <v>42663.48</v>
      </c>
    </row>
    <row outlineLevel="0" r="729">
      <c r="A729" s="0" t="inlineStr">
        <is>
          <t>0302</t>
        </is>
      </c>
      <c r="B729" s="0" t="inlineStr">
        <is>
          <t>Lak Superior</t>
        </is>
      </c>
      <c r="C729" s="0" t="inlineStr">
        <is>
          <t>999</t>
        </is>
      </c>
      <c r="D729" s="0" t="inlineStr">
        <is>
          <t>Revenue Only Cost Centers</t>
        </is>
      </c>
      <c r="E729" s="0" t="inlineStr">
        <is>
          <t>Institution Support</t>
        </is>
      </c>
      <c r="F729" s="0" t="inlineStr">
        <is>
          <t>Institution Support</t>
        </is>
      </c>
      <c r="G729" s="0">
        <v>81307.45</v>
      </c>
    </row>
    <row outlineLevel="0" r="730">
      <c r="A730" s="0" t="inlineStr">
        <is>
          <t>0303</t>
        </is>
      </c>
      <c r="B730" s="0" t="inlineStr">
        <is>
          <t>Northland</t>
        </is>
      </c>
      <c r="C730" s="0" t="inlineStr">
        <is>
          <t>110</t>
        </is>
      </c>
      <c r="D730" s="0" t="inlineStr">
        <is>
          <t>General Academic</t>
        </is>
      </c>
      <c r="E730" s="0" t="inlineStr">
        <is>
          <t>Instruction</t>
        </is>
      </c>
      <c r="F730" s="0" t="inlineStr">
        <is>
          <t>Instruction</t>
        </is>
      </c>
      <c r="G730" s="0">
        <v>4126723.93</v>
      </c>
    </row>
    <row outlineLevel="0" r="731">
      <c r="A731" s="0" t="inlineStr">
        <is>
          <t>0303</t>
        </is>
      </c>
      <c r="B731" s="0" t="inlineStr">
        <is>
          <t>Northland</t>
        </is>
      </c>
      <c r="C731" s="0" t="inlineStr">
        <is>
          <t>120</t>
        </is>
      </c>
      <c r="D731" s="0" t="inlineStr">
        <is>
          <t>Occupational &amp; Vocational Instruction</t>
        </is>
      </c>
      <c r="E731" s="0" t="inlineStr">
        <is>
          <t>Instruction</t>
        </is>
      </c>
      <c r="F731" s="0" t="inlineStr">
        <is>
          <t>Instruction</t>
        </is>
      </c>
      <c r="G731" s="0">
        <v>7664902.52</v>
      </c>
    </row>
    <row outlineLevel="0" r="732">
      <c r="A732" s="0" t="inlineStr">
        <is>
          <t>0303</t>
        </is>
      </c>
      <c r="B732" s="0" t="inlineStr">
        <is>
          <t>Northland</t>
        </is>
      </c>
      <c r="C732" s="0" t="inlineStr">
        <is>
          <t>160</t>
        </is>
      </c>
      <c r="D732" s="0" t="inlineStr">
        <is>
          <t>Continuing Education/Hour Based Training</t>
        </is>
      </c>
      <c r="E732" s="0" t="inlineStr">
        <is>
          <t>Public Service</t>
        </is>
      </c>
      <c r="F732" s="0" t="inlineStr">
        <is>
          <t>Instruction</t>
        </is>
      </c>
      <c r="G732" s="0">
        <v>242297.24</v>
      </c>
    </row>
    <row outlineLevel="0" r="733">
      <c r="A733" s="0" t="inlineStr">
        <is>
          <t>0303</t>
        </is>
      </c>
      <c r="B733" s="0" t="inlineStr">
        <is>
          <t>Northland</t>
        </is>
      </c>
      <c r="C733" s="0" t="inlineStr">
        <is>
          <t>320</t>
        </is>
      </c>
      <c r="D733" s="0" t="inlineStr">
        <is>
          <t>Community Service</t>
        </is>
      </c>
      <c r="E733" s="0" t="inlineStr">
        <is>
          <t>Public Service</t>
        </is>
      </c>
      <c r="F733" s="0" t="inlineStr">
        <is>
          <t>Public Service</t>
        </is>
      </c>
      <c r="G733" s="0">
        <v>20287.93</v>
      </c>
    </row>
    <row outlineLevel="0" r="734">
      <c r="A734" s="0" t="inlineStr">
        <is>
          <t>0303</t>
        </is>
      </c>
      <c r="B734" s="0" t="inlineStr">
        <is>
          <t>Northland</t>
        </is>
      </c>
      <c r="C734" s="0" t="inlineStr">
        <is>
          <t>410</t>
        </is>
      </c>
      <c r="D734" s="0" t="inlineStr">
        <is>
          <t>Libraries</t>
        </is>
      </c>
      <c r="E734" s="0" t="inlineStr">
        <is>
          <t>Academic Support</t>
        </is>
      </c>
      <c r="F734" s="0" t="inlineStr">
        <is>
          <t>Academic Support</t>
        </is>
      </c>
      <c r="G734" s="0">
        <v>362366.15</v>
      </c>
    </row>
    <row outlineLevel="0" r="735">
      <c r="A735" s="0" t="inlineStr">
        <is>
          <t>0303</t>
        </is>
      </c>
      <c r="B735" s="0" t="inlineStr">
        <is>
          <t>Northland</t>
        </is>
      </c>
      <c r="C735" s="0" t="inlineStr">
        <is>
          <t>440</t>
        </is>
      </c>
      <c r="D735" s="0" t="inlineStr">
        <is>
          <t>Academic Computing Support</t>
        </is>
      </c>
      <c r="E735" s="0" t="inlineStr">
        <is>
          <t>Academic Support</t>
        </is>
      </c>
      <c r="F735" s="0" t="inlineStr">
        <is>
          <t>Academic Support</t>
        </is>
      </c>
      <c r="G735" s="0">
        <v>1347255.52</v>
      </c>
    </row>
    <row outlineLevel="0" r="736">
      <c r="A736" s="0" t="inlineStr">
        <is>
          <t>0303</t>
        </is>
      </c>
      <c r="B736" s="0" t="inlineStr">
        <is>
          <t>Northland</t>
        </is>
      </c>
      <c r="C736" s="0" t="inlineStr">
        <is>
          <t>460</t>
        </is>
      </c>
      <c r="D736" s="0" t="inlineStr">
        <is>
          <t>Academic Administration</t>
        </is>
      </c>
      <c r="E736" s="0" t="inlineStr">
        <is>
          <t>Academic Support</t>
        </is>
      </c>
      <c r="F736" s="0" t="inlineStr">
        <is>
          <t>Academic Support</t>
        </is>
      </c>
      <c r="G736" s="0">
        <v>1576640.55</v>
      </c>
    </row>
    <row outlineLevel="0" r="737">
      <c r="A737" s="0" t="inlineStr">
        <is>
          <t>0303</t>
        </is>
      </c>
      <c r="B737" s="0" t="inlineStr">
        <is>
          <t>Northland</t>
        </is>
      </c>
      <c r="C737" s="0" t="inlineStr">
        <is>
          <t>470</t>
        </is>
      </c>
      <c r="D737" s="0" t="inlineStr">
        <is>
          <t>Course and Curriculum Development</t>
        </is>
      </c>
      <c r="E737" s="0" t="inlineStr">
        <is>
          <t>Academic Support</t>
        </is>
      </c>
      <c r="F737" s="0" t="inlineStr">
        <is>
          <t>Academic Support</t>
        </is>
      </c>
      <c r="G737" s="0">
        <v>116277.75</v>
      </c>
    </row>
    <row outlineLevel="0" r="738">
      <c r="A738" s="0" t="inlineStr">
        <is>
          <t>0303</t>
        </is>
      </c>
      <c r="B738" s="0" t="inlineStr">
        <is>
          <t>Northland</t>
        </is>
      </c>
      <c r="C738" s="0" t="inlineStr">
        <is>
          <t>480</t>
        </is>
      </c>
      <c r="D738" s="0" t="inlineStr">
        <is>
          <t>Academic Personnel Development</t>
        </is>
      </c>
      <c r="E738" s="0" t="inlineStr">
        <is>
          <t>Academic Support</t>
        </is>
      </c>
      <c r="F738" s="0" t="inlineStr">
        <is>
          <t>Academic Support</t>
        </is>
      </c>
      <c r="G738" s="0">
        <v>263566.02</v>
      </c>
    </row>
    <row outlineLevel="0" r="739">
      <c r="A739" s="0" t="inlineStr">
        <is>
          <t>0303</t>
        </is>
      </c>
      <c r="B739" s="0" t="inlineStr">
        <is>
          <t>Northland</t>
        </is>
      </c>
      <c r="C739" s="0" t="inlineStr">
        <is>
          <t>510</t>
        </is>
      </c>
      <c r="D739" s="0" t="inlineStr">
        <is>
          <t>Social and Cultural Development</t>
        </is>
      </c>
      <c r="E739" s="0" t="inlineStr">
        <is>
          <t>Student Services</t>
        </is>
      </c>
      <c r="F739" s="0" t="inlineStr">
        <is>
          <t>Student Services</t>
        </is>
      </c>
      <c r="G739" s="0">
        <v>99340.06</v>
      </c>
    </row>
    <row outlineLevel="0" r="740">
      <c r="A740" s="0" t="inlineStr">
        <is>
          <t>0303</t>
        </is>
      </c>
      <c r="B740" s="0" t="inlineStr">
        <is>
          <t>Northland</t>
        </is>
      </c>
      <c r="C740" s="0" t="inlineStr">
        <is>
          <t>515</t>
        </is>
      </c>
      <c r="D740" s="0" t="inlineStr">
        <is>
          <t>Intercollegiate Athletics</t>
        </is>
      </c>
      <c r="E740" s="0" t="inlineStr">
        <is>
          <t>Other</t>
        </is>
      </c>
      <c r="F740" s="0" t="inlineStr">
        <is>
          <t>Student Services</t>
        </is>
      </c>
      <c r="G740" s="0">
        <v>174646.45</v>
      </c>
    </row>
    <row outlineLevel="0" r="741">
      <c r="A741" s="0" t="inlineStr">
        <is>
          <t>0303</t>
        </is>
      </c>
      <c r="B741" s="0" t="inlineStr">
        <is>
          <t>Northland</t>
        </is>
      </c>
      <c r="C741" s="0" t="inlineStr">
        <is>
          <t>530</t>
        </is>
      </c>
      <c r="D741" s="0" t="inlineStr">
        <is>
          <t>Counseling and Career Guidance</t>
        </is>
      </c>
      <c r="E741" s="0" t="inlineStr">
        <is>
          <t>Student Services</t>
        </is>
      </c>
      <c r="F741" s="0" t="inlineStr">
        <is>
          <t>Student Services</t>
        </is>
      </c>
      <c r="G741" s="0">
        <v>126649.21</v>
      </c>
    </row>
    <row outlineLevel="0" r="742">
      <c r="A742" s="0" t="inlineStr">
        <is>
          <t>0303</t>
        </is>
      </c>
      <c r="B742" s="0" t="inlineStr">
        <is>
          <t>Northland</t>
        </is>
      </c>
      <c r="C742" s="0" t="inlineStr">
        <is>
          <t>540</t>
        </is>
      </c>
      <c r="D742" s="0" t="inlineStr">
        <is>
          <t>Financial Aid</t>
        </is>
      </c>
      <c r="E742" s="0" t="inlineStr">
        <is>
          <t>Student Services</t>
        </is>
      </c>
      <c r="F742" s="0" t="inlineStr">
        <is>
          <t>Student Services</t>
        </is>
      </c>
      <c r="G742" s="0">
        <v>320864.7</v>
      </c>
    </row>
    <row outlineLevel="0" r="743">
      <c r="A743" s="0" t="inlineStr">
        <is>
          <t>0303</t>
        </is>
      </c>
      <c r="B743" s="0" t="inlineStr">
        <is>
          <t>Northland</t>
        </is>
      </c>
      <c r="C743" s="0" t="inlineStr">
        <is>
          <t>550</t>
        </is>
      </c>
      <c r="D743" s="0" t="inlineStr">
        <is>
          <t>Student Support</t>
        </is>
      </c>
      <c r="E743" s="0" t="inlineStr">
        <is>
          <t>Student Services</t>
        </is>
      </c>
      <c r="F743" s="0" t="inlineStr">
        <is>
          <t>Student Services</t>
        </is>
      </c>
      <c r="G743" s="0">
        <v>310929.86</v>
      </c>
    </row>
    <row outlineLevel="0" r="744">
      <c r="A744" s="0" t="inlineStr">
        <is>
          <t>0303</t>
        </is>
      </c>
      <c r="B744" s="0" t="inlineStr">
        <is>
          <t>Northland</t>
        </is>
      </c>
      <c r="C744" s="0" t="inlineStr">
        <is>
          <t>560</t>
        </is>
      </c>
      <c r="D744" s="0" t="inlineStr">
        <is>
          <t>Student Services Administration</t>
        </is>
      </c>
      <c r="E744" s="0" t="inlineStr">
        <is>
          <t>Student Services</t>
        </is>
      </c>
      <c r="F744" s="0" t="inlineStr">
        <is>
          <t>Student Services</t>
        </is>
      </c>
      <c r="G744" s="0">
        <v>254240.72</v>
      </c>
    </row>
    <row outlineLevel="0" r="745">
      <c r="A745" s="0" t="inlineStr">
        <is>
          <t>0303</t>
        </is>
      </c>
      <c r="B745" s="0" t="inlineStr">
        <is>
          <t>Northland</t>
        </is>
      </c>
      <c r="C745" s="0" t="inlineStr">
        <is>
          <t>590</t>
        </is>
      </c>
      <c r="D745" s="0" t="inlineStr">
        <is>
          <t>Admissions, Records and Recruitment Mkt</t>
        </is>
      </c>
      <c r="E745" s="0" t="inlineStr">
        <is>
          <t>Student Services</t>
        </is>
      </c>
      <c r="F745" s="0" t="inlineStr">
        <is>
          <t>Student Services</t>
        </is>
      </c>
      <c r="G745" s="0">
        <v>2031755.2</v>
      </c>
    </row>
    <row outlineLevel="0" r="746">
      <c r="A746" s="0" t="inlineStr">
        <is>
          <t>0303</t>
        </is>
      </c>
      <c r="B746" s="0" t="inlineStr">
        <is>
          <t>Northland</t>
        </is>
      </c>
      <c r="C746" s="0" t="inlineStr">
        <is>
          <t>610</t>
        </is>
      </c>
      <c r="D746" s="0" t="inlineStr">
        <is>
          <t>Executive Management</t>
        </is>
      </c>
      <c r="E746" s="0" t="inlineStr">
        <is>
          <t>Institution Support</t>
        </is>
      </c>
      <c r="F746" s="0" t="inlineStr">
        <is>
          <t>Institution Support</t>
        </is>
      </c>
      <c r="G746" s="0">
        <v>625567.6</v>
      </c>
    </row>
    <row outlineLevel="0" r="747">
      <c r="A747" s="0" t="inlineStr">
        <is>
          <t>0303</t>
        </is>
      </c>
      <c r="B747" s="0" t="inlineStr">
        <is>
          <t>Northland</t>
        </is>
      </c>
      <c r="C747" s="0" t="inlineStr">
        <is>
          <t>620</t>
        </is>
      </c>
      <c r="D747" s="0" t="inlineStr">
        <is>
          <t>Fiscal Operations</t>
        </is>
      </c>
      <c r="E747" s="0" t="inlineStr">
        <is>
          <t>Institution Support</t>
        </is>
      </c>
      <c r="F747" s="0" t="inlineStr">
        <is>
          <t>Institution Support</t>
        </is>
      </c>
      <c r="G747" s="0">
        <v>844194.44</v>
      </c>
    </row>
    <row outlineLevel="0" r="748">
      <c r="A748" s="0" t="inlineStr">
        <is>
          <t>0303</t>
        </is>
      </c>
      <c r="B748" s="0" t="inlineStr">
        <is>
          <t>Northland</t>
        </is>
      </c>
      <c r="C748" s="0" t="inlineStr">
        <is>
          <t>625</t>
        </is>
      </c>
      <c r="D748" s="0" t="inlineStr">
        <is>
          <t>Administrative Computing</t>
        </is>
      </c>
      <c r="E748" s="0" t="inlineStr">
        <is>
          <t>Institution Support</t>
        </is>
      </c>
      <c r="F748" s="0" t="inlineStr">
        <is>
          <t>Institution Support</t>
        </is>
      </c>
      <c r="G748" s="0">
        <v>487768</v>
      </c>
    </row>
    <row outlineLevel="0" r="749">
      <c r="A749" s="0" t="inlineStr">
        <is>
          <t>0303</t>
        </is>
      </c>
      <c r="B749" s="0" t="inlineStr">
        <is>
          <t>Northland</t>
        </is>
      </c>
      <c r="C749" s="0" t="inlineStr">
        <is>
          <t>630</t>
        </is>
      </c>
      <c r="D749" s="0" t="inlineStr">
        <is>
          <t>General Administrative</t>
        </is>
      </c>
      <c r="E749" s="0" t="inlineStr">
        <is>
          <t>Institution Support</t>
        </is>
      </c>
      <c r="F749" s="0" t="inlineStr">
        <is>
          <t>Institution Support</t>
        </is>
      </c>
      <c r="G749" s="0">
        <v>910380.11</v>
      </c>
    </row>
    <row outlineLevel="0" r="750">
      <c r="A750" s="0" t="inlineStr">
        <is>
          <t>0303</t>
        </is>
      </c>
      <c r="B750" s="0" t="inlineStr">
        <is>
          <t>Northland</t>
        </is>
      </c>
      <c r="C750" s="0" t="inlineStr">
        <is>
          <t>650</t>
        </is>
      </c>
      <c r="D750" s="0" t="inlineStr">
        <is>
          <t>Staff Development</t>
        </is>
      </c>
      <c r="E750" s="0" t="inlineStr">
        <is>
          <t>Institution Support</t>
        </is>
      </c>
      <c r="F750" s="0" t="inlineStr">
        <is>
          <t>Institution Support</t>
        </is>
      </c>
      <c r="G750" s="0">
        <v>120147.92</v>
      </c>
    </row>
    <row outlineLevel="0" r="751">
      <c r="A751" s="0" t="inlineStr">
        <is>
          <t>0303</t>
        </is>
      </c>
      <c r="B751" s="0" t="inlineStr">
        <is>
          <t>Northland</t>
        </is>
      </c>
      <c r="C751" s="0" t="inlineStr">
        <is>
          <t>670</t>
        </is>
      </c>
      <c r="D751" s="0" t="inlineStr">
        <is>
          <t>Public Relations/Development</t>
        </is>
      </c>
      <c r="E751" s="0" t="inlineStr">
        <is>
          <t>Institution Support</t>
        </is>
      </c>
      <c r="F751" s="0" t="inlineStr">
        <is>
          <t>Institution Support</t>
        </is>
      </c>
      <c r="G751" s="0">
        <v>363621</v>
      </c>
    </row>
    <row outlineLevel="0" r="752">
      <c r="A752" s="0" t="inlineStr">
        <is>
          <t>0303</t>
        </is>
      </c>
      <c r="B752" s="0" t="inlineStr">
        <is>
          <t>Northland</t>
        </is>
      </c>
      <c r="C752" s="0" t="inlineStr">
        <is>
          <t>710</t>
        </is>
      </c>
      <c r="D752" s="0" t="inlineStr">
        <is>
          <t>Physical Plant Operations</t>
        </is>
      </c>
      <c r="E752" s="0" t="inlineStr">
        <is>
          <t>Phys Plant Operation</t>
        </is>
      </c>
      <c r="F752" s="0" t="inlineStr">
        <is>
          <t>Physical Plant</t>
        </is>
      </c>
      <c r="G752" s="0">
        <v>3145110.59</v>
      </c>
    </row>
    <row outlineLevel="0" r="753">
      <c r="A753" s="0" t="inlineStr">
        <is>
          <t>0303</t>
        </is>
      </c>
      <c r="B753" s="0" t="inlineStr">
        <is>
          <t>Northland</t>
        </is>
      </c>
      <c r="C753" s="0" t="inlineStr">
        <is>
          <t>800</t>
        </is>
      </c>
      <c r="D753" s="0" t="inlineStr">
        <is>
          <t>Scholarship / Financial Aid</t>
        </is>
      </c>
      <c r="E753" s="0" t="inlineStr">
        <is>
          <t>Student Services</t>
        </is>
      </c>
      <c r="F753" s="0" t="inlineStr">
        <is>
          <t>Student Services</t>
        </is>
      </c>
      <c r="G753" s="0">
        <v>43935.68</v>
      </c>
    </row>
    <row outlineLevel="0" r="754">
      <c r="A754" s="0" t="inlineStr">
        <is>
          <t>0304</t>
        </is>
      </c>
      <c r="B754" s="0" t="inlineStr">
        <is>
          <t>Century Coll</t>
        </is>
      </c>
      <c r="C754" s="0" t="inlineStr">
        <is>
          <t>110</t>
        </is>
      </c>
      <c r="D754" s="0" t="inlineStr">
        <is>
          <t>General Academic</t>
        </is>
      </c>
      <c r="E754" s="0" t="inlineStr">
        <is>
          <t>Instruction</t>
        </is>
      </c>
      <c r="F754" s="0" t="inlineStr">
        <is>
          <t>Instruction</t>
        </is>
      </c>
      <c r="G754" s="0">
        <v>17900714.34</v>
      </c>
    </row>
    <row outlineLevel="0" r="755">
      <c r="A755" s="0" t="inlineStr">
        <is>
          <t>0304</t>
        </is>
      </c>
      <c r="B755" s="0" t="inlineStr">
        <is>
          <t>Century Coll</t>
        </is>
      </c>
      <c r="C755" s="0" t="inlineStr">
        <is>
          <t>120</t>
        </is>
      </c>
      <c r="D755" s="0" t="inlineStr">
        <is>
          <t>Occupational &amp; Vocational Instruction</t>
        </is>
      </c>
      <c r="E755" s="0" t="inlineStr">
        <is>
          <t>Instruction</t>
        </is>
      </c>
      <c r="F755" s="0" t="inlineStr">
        <is>
          <t>Instruction</t>
        </is>
      </c>
      <c r="G755" s="0">
        <v>9856025.15</v>
      </c>
    </row>
    <row outlineLevel="0" r="756">
      <c r="A756" s="0" t="inlineStr">
        <is>
          <t>0304</t>
        </is>
      </c>
      <c r="B756" s="0" t="inlineStr">
        <is>
          <t>Century Coll</t>
        </is>
      </c>
      <c r="C756" s="0" t="inlineStr">
        <is>
          <t>160</t>
        </is>
      </c>
      <c r="D756" s="0" t="inlineStr">
        <is>
          <t>Continuing Education/Hour Based Training</t>
        </is>
      </c>
      <c r="E756" s="0" t="inlineStr">
        <is>
          <t>Public Service</t>
        </is>
      </c>
      <c r="F756" s="0" t="inlineStr">
        <is>
          <t>Instruction</t>
        </is>
      </c>
      <c r="G756" s="0">
        <v>1302015.85</v>
      </c>
    </row>
    <row outlineLevel="0" r="757">
      <c r="A757" s="0" t="inlineStr">
        <is>
          <t>0304</t>
        </is>
      </c>
      <c r="B757" s="0" t="inlineStr">
        <is>
          <t>Century Coll</t>
        </is>
      </c>
      <c r="C757" s="0" t="inlineStr">
        <is>
          <t>320</t>
        </is>
      </c>
      <c r="D757" s="0" t="inlineStr">
        <is>
          <t>Community Service</t>
        </is>
      </c>
      <c r="E757" s="0" t="inlineStr">
        <is>
          <t>Public Service</t>
        </is>
      </c>
      <c r="F757" s="0" t="inlineStr">
        <is>
          <t>Public Service</t>
        </is>
      </c>
      <c r="G757" s="0">
        <v>56361.12</v>
      </c>
    </row>
    <row outlineLevel="0" r="758">
      <c r="A758" s="0" t="inlineStr">
        <is>
          <t>0304</t>
        </is>
      </c>
      <c r="B758" s="0" t="inlineStr">
        <is>
          <t>Century Coll</t>
        </is>
      </c>
      <c r="C758" s="0" t="inlineStr">
        <is>
          <t>410</t>
        </is>
      </c>
      <c r="D758" s="0" t="inlineStr">
        <is>
          <t>Libraries</t>
        </is>
      </c>
      <c r="E758" s="0" t="inlineStr">
        <is>
          <t>Academic Support</t>
        </is>
      </c>
      <c r="F758" s="0" t="inlineStr">
        <is>
          <t>Academic Support</t>
        </is>
      </c>
      <c r="G758" s="0">
        <v>961559.26</v>
      </c>
    </row>
    <row outlineLevel="0" r="759">
      <c r="A759" s="0" t="inlineStr">
        <is>
          <t>0304</t>
        </is>
      </c>
      <c r="B759" s="0" t="inlineStr">
        <is>
          <t>Century Coll</t>
        </is>
      </c>
      <c r="C759" s="0" t="inlineStr">
        <is>
          <t>430</t>
        </is>
      </c>
      <c r="D759" s="0" t="inlineStr">
        <is>
          <t>Educational Media Services</t>
        </is>
      </c>
      <c r="E759" s="0" t="inlineStr">
        <is>
          <t>Academic Support</t>
        </is>
      </c>
      <c r="F759" s="0" t="inlineStr">
        <is>
          <t>Academic Support</t>
        </is>
      </c>
      <c r="G759" s="0">
        <v>241345.67</v>
      </c>
    </row>
    <row outlineLevel="0" r="760">
      <c r="A760" s="0" t="inlineStr">
        <is>
          <t>0304</t>
        </is>
      </c>
      <c r="B760" s="0" t="inlineStr">
        <is>
          <t>Century Coll</t>
        </is>
      </c>
      <c r="C760" s="0" t="inlineStr">
        <is>
          <t>440</t>
        </is>
      </c>
      <c r="D760" s="0" t="inlineStr">
        <is>
          <t>Academic Computing Support</t>
        </is>
      </c>
      <c r="E760" s="0" t="inlineStr">
        <is>
          <t>Academic Support</t>
        </is>
      </c>
      <c r="F760" s="0" t="inlineStr">
        <is>
          <t>Academic Support</t>
        </is>
      </c>
      <c r="G760" s="0">
        <v>1757929.87</v>
      </c>
    </row>
    <row outlineLevel="0" r="761">
      <c r="A761" s="0" t="inlineStr">
        <is>
          <t>0304</t>
        </is>
      </c>
      <c r="B761" s="0" t="inlineStr">
        <is>
          <t>Century Coll</t>
        </is>
      </c>
      <c r="C761" s="0" t="inlineStr">
        <is>
          <t>450</t>
        </is>
      </c>
      <c r="D761" s="0" t="inlineStr">
        <is>
          <t>Ancillary Support</t>
        </is>
      </c>
      <c r="E761" s="0" t="inlineStr">
        <is>
          <t>Academic Support</t>
        </is>
      </c>
      <c r="F761" s="0" t="inlineStr">
        <is>
          <t>Academic Support</t>
        </is>
      </c>
      <c r="G761" s="0">
        <v>497185.42</v>
      </c>
    </row>
    <row outlineLevel="0" r="762">
      <c r="A762" s="0" t="inlineStr">
        <is>
          <t>0304</t>
        </is>
      </c>
      <c r="B762" s="0" t="inlineStr">
        <is>
          <t>Century Coll</t>
        </is>
      </c>
      <c r="C762" s="0" t="inlineStr">
        <is>
          <t>460</t>
        </is>
      </c>
      <c r="D762" s="0" t="inlineStr">
        <is>
          <t>Academic Administration</t>
        </is>
      </c>
      <c r="E762" s="0" t="inlineStr">
        <is>
          <t>Academic Support</t>
        </is>
      </c>
      <c r="F762" s="0" t="inlineStr">
        <is>
          <t>Academic Support</t>
        </is>
      </c>
      <c r="G762" s="0">
        <v>2516512.34</v>
      </c>
    </row>
    <row outlineLevel="0" r="763">
      <c r="A763" s="0" t="inlineStr">
        <is>
          <t>0304</t>
        </is>
      </c>
      <c r="B763" s="0" t="inlineStr">
        <is>
          <t>Century Coll</t>
        </is>
      </c>
      <c r="C763" s="0" t="inlineStr">
        <is>
          <t>470</t>
        </is>
      </c>
      <c r="D763" s="0" t="inlineStr">
        <is>
          <t>Course and Curriculum Development</t>
        </is>
      </c>
      <c r="E763" s="0" t="inlineStr">
        <is>
          <t>Academic Support</t>
        </is>
      </c>
      <c r="F763" s="0" t="inlineStr">
        <is>
          <t>Academic Support</t>
        </is>
      </c>
      <c r="G763" s="0">
        <v>162388.12</v>
      </c>
    </row>
    <row outlineLevel="0" r="764">
      <c r="A764" s="0" t="inlineStr">
        <is>
          <t>0304</t>
        </is>
      </c>
      <c r="B764" s="0" t="inlineStr">
        <is>
          <t>Century Coll</t>
        </is>
      </c>
      <c r="C764" s="0" t="inlineStr">
        <is>
          <t>480</t>
        </is>
      </c>
      <c r="D764" s="0" t="inlineStr">
        <is>
          <t>Academic Personnel Development</t>
        </is>
      </c>
      <c r="E764" s="0" t="inlineStr">
        <is>
          <t>Academic Support</t>
        </is>
      </c>
      <c r="F764" s="0" t="inlineStr">
        <is>
          <t>Academic Support</t>
        </is>
      </c>
      <c r="G764" s="0">
        <v>1172973.29</v>
      </c>
    </row>
    <row outlineLevel="0" r="765">
      <c r="A765" s="0" t="inlineStr">
        <is>
          <t>0304</t>
        </is>
      </c>
      <c r="B765" s="0" t="inlineStr">
        <is>
          <t>Century Coll</t>
        </is>
      </c>
      <c r="C765" s="0" t="inlineStr">
        <is>
          <t>510</t>
        </is>
      </c>
      <c r="D765" s="0" t="inlineStr">
        <is>
          <t>Social and Cultural Development</t>
        </is>
      </c>
      <c r="E765" s="0" t="inlineStr">
        <is>
          <t>Student Services</t>
        </is>
      </c>
      <c r="F765" s="0" t="inlineStr">
        <is>
          <t>Student Services</t>
        </is>
      </c>
      <c r="G765" s="0">
        <v>650431.91</v>
      </c>
    </row>
    <row outlineLevel="0" r="766">
      <c r="A766" s="0" t="inlineStr">
        <is>
          <t>0304</t>
        </is>
      </c>
      <c r="B766" s="0" t="inlineStr">
        <is>
          <t>Century Coll</t>
        </is>
      </c>
      <c r="C766" s="0" t="inlineStr">
        <is>
          <t>530</t>
        </is>
      </c>
      <c r="D766" s="0" t="inlineStr">
        <is>
          <t>Counseling and Career Guidance</t>
        </is>
      </c>
      <c r="E766" s="0" t="inlineStr">
        <is>
          <t>Student Services</t>
        </is>
      </c>
      <c r="F766" s="0" t="inlineStr">
        <is>
          <t>Student Services</t>
        </is>
      </c>
      <c r="G766" s="0">
        <v>2241581.95</v>
      </c>
    </row>
    <row outlineLevel="0" r="767">
      <c r="A767" s="0" t="inlineStr">
        <is>
          <t>0304</t>
        </is>
      </c>
      <c r="B767" s="0" t="inlineStr">
        <is>
          <t>Century Coll</t>
        </is>
      </c>
      <c r="C767" s="0" t="inlineStr">
        <is>
          <t>540</t>
        </is>
      </c>
      <c r="D767" s="0" t="inlineStr">
        <is>
          <t>Financial Aid</t>
        </is>
      </c>
      <c r="E767" s="0" t="inlineStr">
        <is>
          <t>Student Services</t>
        </is>
      </c>
      <c r="F767" s="0" t="inlineStr">
        <is>
          <t>Student Services</t>
        </is>
      </c>
      <c r="G767" s="0">
        <v>918853</v>
      </c>
    </row>
    <row outlineLevel="0" r="768">
      <c r="A768" s="0" t="inlineStr">
        <is>
          <t>0304</t>
        </is>
      </c>
      <c r="B768" s="0" t="inlineStr">
        <is>
          <t>Century Coll</t>
        </is>
      </c>
      <c r="C768" s="0" t="inlineStr">
        <is>
          <t>550</t>
        </is>
      </c>
      <c r="D768" s="0" t="inlineStr">
        <is>
          <t>Student Support</t>
        </is>
      </c>
      <c r="E768" s="0" t="inlineStr">
        <is>
          <t>Student Services</t>
        </is>
      </c>
      <c r="F768" s="0" t="inlineStr">
        <is>
          <t>Student Services</t>
        </is>
      </c>
      <c r="G768" s="0">
        <v>428677.74</v>
      </c>
    </row>
    <row outlineLevel="0" r="769">
      <c r="A769" s="0" t="inlineStr">
        <is>
          <t>0304</t>
        </is>
      </c>
      <c r="B769" s="0" t="inlineStr">
        <is>
          <t>Century Coll</t>
        </is>
      </c>
      <c r="C769" s="0" t="inlineStr">
        <is>
          <t>560</t>
        </is>
      </c>
      <c r="D769" s="0" t="inlineStr">
        <is>
          <t>Student Services Administration</t>
        </is>
      </c>
      <c r="E769" s="0" t="inlineStr">
        <is>
          <t>Student Services</t>
        </is>
      </c>
      <c r="F769" s="0" t="inlineStr">
        <is>
          <t>Student Services</t>
        </is>
      </c>
      <c r="G769" s="0">
        <v>302748.9</v>
      </c>
    </row>
    <row outlineLevel="0" r="770">
      <c r="A770" s="0" t="inlineStr">
        <is>
          <t>0304</t>
        </is>
      </c>
      <c r="B770" s="0" t="inlineStr">
        <is>
          <t>Century Coll</t>
        </is>
      </c>
      <c r="C770" s="0" t="inlineStr">
        <is>
          <t>590</t>
        </is>
      </c>
      <c r="D770" s="0" t="inlineStr">
        <is>
          <t>Admissions, Records and Recruitment Mkt</t>
        </is>
      </c>
      <c r="E770" s="0" t="inlineStr">
        <is>
          <t>Student Services</t>
        </is>
      </c>
      <c r="F770" s="0" t="inlineStr">
        <is>
          <t>Student Services</t>
        </is>
      </c>
      <c r="G770" s="0">
        <v>2007581.72</v>
      </c>
    </row>
    <row outlineLevel="0" r="771">
      <c r="A771" s="0" t="inlineStr">
        <is>
          <t>0304</t>
        </is>
      </c>
      <c r="B771" s="0" t="inlineStr">
        <is>
          <t>Century Coll</t>
        </is>
      </c>
      <c r="C771" s="0" t="inlineStr">
        <is>
          <t>610</t>
        </is>
      </c>
      <c r="D771" s="0" t="inlineStr">
        <is>
          <t>Executive Management</t>
        </is>
      </c>
      <c r="E771" s="0" t="inlineStr">
        <is>
          <t>Institution Support</t>
        </is>
      </c>
      <c r="F771" s="0" t="inlineStr">
        <is>
          <t>Institution Support</t>
        </is>
      </c>
      <c r="G771" s="0">
        <v>1978211.14</v>
      </c>
    </row>
    <row outlineLevel="0" r="772">
      <c r="A772" s="0" t="inlineStr">
        <is>
          <t>0304</t>
        </is>
      </c>
      <c r="B772" s="0" t="inlineStr">
        <is>
          <t>Century Coll</t>
        </is>
      </c>
      <c r="C772" s="0" t="inlineStr">
        <is>
          <t>620</t>
        </is>
      </c>
      <c r="D772" s="0" t="inlineStr">
        <is>
          <t>Fiscal Operations</t>
        </is>
      </c>
      <c r="E772" s="0" t="inlineStr">
        <is>
          <t>Institution Support</t>
        </is>
      </c>
      <c r="F772" s="0" t="inlineStr">
        <is>
          <t>Institution Support</t>
        </is>
      </c>
      <c r="G772" s="0">
        <v>7815782.53</v>
      </c>
    </row>
    <row outlineLevel="0" r="773">
      <c r="A773" s="0" t="inlineStr">
        <is>
          <t>0304</t>
        </is>
      </c>
      <c r="B773" s="0" t="inlineStr">
        <is>
          <t>Century Coll</t>
        </is>
      </c>
      <c r="C773" s="0" t="inlineStr">
        <is>
          <t>625</t>
        </is>
      </c>
      <c r="D773" s="0" t="inlineStr">
        <is>
          <t>Administrative Computing</t>
        </is>
      </c>
      <c r="E773" s="0" t="inlineStr">
        <is>
          <t>Institution Support</t>
        </is>
      </c>
      <c r="F773" s="0" t="inlineStr">
        <is>
          <t>Institution Support</t>
        </is>
      </c>
      <c r="G773" s="0">
        <v>2444750.34</v>
      </c>
    </row>
    <row outlineLevel="0" r="774">
      <c r="A774" s="0" t="inlineStr">
        <is>
          <t>0304</t>
        </is>
      </c>
      <c r="B774" s="0" t="inlineStr">
        <is>
          <t>Century Coll</t>
        </is>
      </c>
      <c r="C774" s="0" t="inlineStr">
        <is>
          <t>630</t>
        </is>
      </c>
      <c r="D774" s="0" t="inlineStr">
        <is>
          <t>General Administrative</t>
        </is>
      </c>
      <c r="E774" s="0" t="inlineStr">
        <is>
          <t>Institution Support</t>
        </is>
      </c>
      <c r="F774" s="0" t="inlineStr">
        <is>
          <t>Institution Support</t>
        </is>
      </c>
      <c r="G774" s="0">
        <v>6131610.04</v>
      </c>
    </row>
    <row outlineLevel="0" r="775">
      <c r="A775" s="0" t="inlineStr">
        <is>
          <t>0304</t>
        </is>
      </c>
      <c r="B775" s="0" t="inlineStr">
        <is>
          <t>Century Coll</t>
        </is>
      </c>
      <c r="C775" s="0" t="inlineStr">
        <is>
          <t>650</t>
        </is>
      </c>
      <c r="D775" s="0" t="inlineStr">
        <is>
          <t>Staff Development</t>
        </is>
      </c>
      <c r="E775" s="0" t="inlineStr">
        <is>
          <t>Institution Support</t>
        </is>
      </c>
      <c r="F775" s="0" t="inlineStr">
        <is>
          <t>Institution Support</t>
        </is>
      </c>
      <c r="G775" s="0">
        <v>241562.99</v>
      </c>
    </row>
    <row outlineLevel="0" r="776">
      <c r="A776" s="0" t="inlineStr">
        <is>
          <t>0304</t>
        </is>
      </c>
      <c r="B776" s="0" t="inlineStr">
        <is>
          <t>Century Coll</t>
        </is>
      </c>
      <c r="C776" s="0" t="inlineStr">
        <is>
          <t>670</t>
        </is>
      </c>
      <c r="D776" s="0" t="inlineStr">
        <is>
          <t>Public Relations/Development</t>
        </is>
      </c>
      <c r="E776" s="0" t="inlineStr">
        <is>
          <t>Institution Support</t>
        </is>
      </c>
      <c r="F776" s="0" t="inlineStr">
        <is>
          <t>Institution Support</t>
        </is>
      </c>
      <c r="G776" s="0">
        <v>406083.97</v>
      </c>
    </row>
    <row outlineLevel="0" r="777">
      <c r="A777" s="0" t="inlineStr">
        <is>
          <t>0304</t>
        </is>
      </c>
      <c r="B777" s="0" t="inlineStr">
        <is>
          <t>Century Coll</t>
        </is>
      </c>
      <c r="C777" s="0" t="inlineStr">
        <is>
          <t>710</t>
        </is>
      </c>
      <c r="D777" s="0" t="inlineStr">
        <is>
          <t>Physical Plant Operations</t>
        </is>
      </c>
      <c r="E777" s="0" t="inlineStr">
        <is>
          <t>Phys Plant Operation</t>
        </is>
      </c>
      <c r="F777" s="0" t="inlineStr">
        <is>
          <t>Physical Plant</t>
        </is>
      </c>
      <c r="G777" s="0">
        <v>6667599.07</v>
      </c>
    </row>
    <row outlineLevel="0" r="778">
      <c r="A778" s="0" t="inlineStr">
        <is>
          <t>0304</t>
        </is>
      </c>
      <c r="B778" s="0" t="inlineStr">
        <is>
          <t>Century Coll</t>
        </is>
      </c>
      <c r="C778" s="0" t="inlineStr">
        <is>
          <t>800</t>
        </is>
      </c>
      <c r="D778" s="0" t="inlineStr">
        <is>
          <t>Scholarship / Financial Aid</t>
        </is>
      </c>
      <c r="E778" s="0" t="inlineStr">
        <is>
          <t>Student Services</t>
        </is>
      </c>
      <c r="F778" s="0" t="inlineStr">
        <is>
          <t>Student Services</t>
        </is>
      </c>
      <c r="G778" s="0">
        <v>244542.38</v>
      </c>
    </row>
    <row outlineLevel="0" r="779">
      <c r="A779" s="0" t="inlineStr">
        <is>
          <t>0304</t>
        </is>
      </c>
      <c r="B779" s="0" t="inlineStr">
        <is>
          <t>Century Coll</t>
        </is>
      </c>
      <c r="C779" s="0" t="inlineStr">
        <is>
          <t>999</t>
        </is>
      </c>
      <c r="D779" s="0" t="inlineStr">
        <is>
          <t>Revenue Only Cost Centers</t>
        </is>
      </c>
      <c r="E779" s="0" t="inlineStr">
        <is>
          <t>Institution Support</t>
        </is>
      </c>
      <c r="F779" s="0" t="inlineStr">
        <is>
          <t>Institution Support</t>
        </is>
      </c>
      <c r="G779" s="0">
        <v>52009.48</v>
      </c>
    </row>
    <row outlineLevel="0" r="780">
      <c r="A780" s="0" t="inlineStr">
        <is>
          <t>0305</t>
        </is>
      </c>
      <c r="B780" s="0" t="inlineStr">
        <is>
          <t>MPLS CC/TC</t>
        </is>
      </c>
      <c r="C780" s="0" t="inlineStr">
        <is>
          <t>110</t>
        </is>
      </c>
      <c r="D780" s="0" t="inlineStr">
        <is>
          <t>General Academic</t>
        </is>
      </c>
      <c r="E780" s="0" t="inlineStr">
        <is>
          <t>Instruction</t>
        </is>
      </c>
      <c r="F780" s="0" t="inlineStr">
        <is>
          <t>Instruction</t>
        </is>
      </c>
      <c r="G780" s="0">
        <v>11742388.22</v>
      </c>
    </row>
    <row outlineLevel="0" r="781">
      <c r="A781" s="0" t="inlineStr">
        <is>
          <t>0305</t>
        </is>
      </c>
      <c r="B781" s="0" t="inlineStr">
        <is>
          <t>MPLS CC/TC</t>
        </is>
      </c>
      <c r="C781" s="0" t="inlineStr">
        <is>
          <t>120</t>
        </is>
      </c>
      <c r="D781" s="0" t="inlineStr">
        <is>
          <t>Occupational &amp; Vocational Instruction</t>
        </is>
      </c>
      <c r="E781" s="0" t="inlineStr">
        <is>
          <t>Instruction</t>
        </is>
      </c>
      <c r="F781" s="0" t="inlineStr">
        <is>
          <t>Instruction</t>
        </is>
      </c>
      <c r="G781" s="0">
        <v>7782530.9</v>
      </c>
    </row>
    <row outlineLevel="0" r="782">
      <c r="A782" s="0" t="inlineStr">
        <is>
          <t>0305</t>
        </is>
      </c>
      <c r="B782" s="0" t="inlineStr">
        <is>
          <t>MPLS CC/TC</t>
        </is>
      </c>
      <c r="C782" s="0" t="inlineStr">
        <is>
          <t>160</t>
        </is>
      </c>
      <c r="D782" s="0" t="inlineStr">
        <is>
          <t>Continuing Education/Hour Based Training</t>
        </is>
      </c>
      <c r="E782" s="0" t="inlineStr">
        <is>
          <t>Public Service</t>
        </is>
      </c>
      <c r="F782" s="0" t="inlineStr">
        <is>
          <t>Instruction</t>
        </is>
      </c>
      <c r="G782" s="0">
        <v>913246.77</v>
      </c>
    </row>
    <row outlineLevel="0" r="783">
      <c r="A783" s="0" t="inlineStr">
        <is>
          <t>0305</t>
        </is>
      </c>
      <c r="B783" s="0" t="inlineStr">
        <is>
          <t>MPLS CC/TC</t>
        </is>
      </c>
      <c r="C783" s="0" t="inlineStr">
        <is>
          <t>320</t>
        </is>
      </c>
      <c r="D783" s="0" t="inlineStr">
        <is>
          <t>Community Service</t>
        </is>
      </c>
      <c r="E783" s="0" t="inlineStr">
        <is>
          <t>Public Service</t>
        </is>
      </c>
      <c r="F783" s="0" t="inlineStr">
        <is>
          <t>Public Service</t>
        </is>
      </c>
      <c r="G783" s="0">
        <v>77867.38</v>
      </c>
    </row>
    <row outlineLevel="0" r="784">
      <c r="A784" s="0" t="inlineStr">
        <is>
          <t>0305</t>
        </is>
      </c>
      <c r="B784" s="0" t="inlineStr">
        <is>
          <t>MPLS CC/TC</t>
        </is>
      </c>
      <c r="C784" s="0" t="inlineStr">
        <is>
          <t>410</t>
        </is>
      </c>
      <c r="D784" s="0" t="inlineStr">
        <is>
          <t>Libraries</t>
        </is>
      </c>
      <c r="E784" s="0" t="inlineStr">
        <is>
          <t>Academic Support</t>
        </is>
      </c>
      <c r="F784" s="0" t="inlineStr">
        <is>
          <t>Academic Support</t>
        </is>
      </c>
      <c r="G784" s="0">
        <v>1090029.56</v>
      </c>
    </row>
    <row outlineLevel="0" r="785">
      <c r="A785" s="0" t="inlineStr">
        <is>
          <t>0305</t>
        </is>
      </c>
      <c r="B785" s="0" t="inlineStr">
        <is>
          <t>MPLS CC/TC</t>
        </is>
      </c>
      <c r="C785" s="0" t="inlineStr">
        <is>
          <t>440</t>
        </is>
      </c>
      <c r="D785" s="0" t="inlineStr">
        <is>
          <t>Academic Computing Support</t>
        </is>
      </c>
      <c r="E785" s="0" t="inlineStr">
        <is>
          <t>Academic Support</t>
        </is>
      </c>
      <c r="F785" s="0" t="inlineStr">
        <is>
          <t>Academic Support</t>
        </is>
      </c>
      <c r="G785" s="0">
        <v>3073786.42</v>
      </c>
    </row>
    <row outlineLevel="0" r="786">
      <c r="A786" s="0" t="inlineStr">
        <is>
          <t>0305</t>
        </is>
      </c>
      <c r="B786" s="0" t="inlineStr">
        <is>
          <t>MPLS CC/TC</t>
        </is>
      </c>
      <c r="C786" s="0" t="inlineStr">
        <is>
          <t>460</t>
        </is>
      </c>
      <c r="D786" s="0" t="inlineStr">
        <is>
          <t>Academic Administration</t>
        </is>
      </c>
      <c r="E786" s="0" t="inlineStr">
        <is>
          <t>Academic Support</t>
        </is>
      </c>
      <c r="F786" s="0" t="inlineStr">
        <is>
          <t>Academic Support</t>
        </is>
      </c>
      <c r="G786" s="0">
        <v>2431150.67</v>
      </c>
    </row>
    <row outlineLevel="0" r="787">
      <c r="A787" s="0" t="inlineStr">
        <is>
          <t>0305</t>
        </is>
      </c>
      <c r="B787" s="0" t="inlineStr">
        <is>
          <t>MPLS CC/TC</t>
        </is>
      </c>
      <c r="C787" s="0" t="inlineStr">
        <is>
          <t>470</t>
        </is>
      </c>
      <c r="D787" s="0" t="inlineStr">
        <is>
          <t>Course and Curriculum Development</t>
        </is>
      </c>
      <c r="E787" s="0" t="inlineStr">
        <is>
          <t>Academic Support</t>
        </is>
      </c>
      <c r="F787" s="0" t="inlineStr">
        <is>
          <t>Academic Support</t>
        </is>
      </c>
      <c r="G787" s="0">
        <v>19929.81</v>
      </c>
    </row>
    <row outlineLevel="0" r="788">
      <c r="A788" s="0" t="inlineStr">
        <is>
          <t>0305</t>
        </is>
      </c>
      <c r="B788" s="0" t="inlineStr">
        <is>
          <t>MPLS CC/TC</t>
        </is>
      </c>
      <c r="C788" s="0" t="inlineStr">
        <is>
          <t>480</t>
        </is>
      </c>
      <c r="D788" s="0" t="inlineStr">
        <is>
          <t>Academic Personnel Development</t>
        </is>
      </c>
      <c r="E788" s="0" t="inlineStr">
        <is>
          <t>Academic Support</t>
        </is>
      </c>
      <c r="F788" s="0" t="inlineStr">
        <is>
          <t>Academic Support</t>
        </is>
      </c>
      <c r="G788" s="0">
        <v>805124.84</v>
      </c>
    </row>
    <row outlineLevel="0" r="789">
      <c r="A789" s="0" t="inlineStr">
        <is>
          <t>0305</t>
        </is>
      </c>
      <c r="B789" s="0" t="inlineStr">
        <is>
          <t>MPLS CC/TC</t>
        </is>
      </c>
      <c r="C789" s="0" t="inlineStr">
        <is>
          <t>510</t>
        </is>
      </c>
      <c r="D789" s="0" t="inlineStr">
        <is>
          <t>Social and Cultural Development</t>
        </is>
      </c>
      <c r="E789" s="0" t="inlineStr">
        <is>
          <t>Student Services</t>
        </is>
      </c>
      <c r="F789" s="0" t="inlineStr">
        <is>
          <t>Student Services</t>
        </is>
      </c>
      <c r="G789" s="0">
        <v>7303.78</v>
      </c>
    </row>
    <row outlineLevel="0" r="790">
      <c r="A790" s="0" t="inlineStr">
        <is>
          <t>0305</t>
        </is>
      </c>
      <c r="B790" s="0" t="inlineStr">
        <is>
          <t>MPLS CC/TC</t>
        </is>
      </c>
      <c r="C790" s="0" t="inlineStr">
        <is>
          <t>530</t>
        </is>
      </c>
      <c r="D790" s="0" t="inlineStr">
        <is>
          <t>Counseling and Career Guidance</t>
        </is>
      </c>
      <c r="E790" s="0" t="inlineStr">
        <is>
          <t>Student Services</t>
        </is>
      </c>
      <c r="F790" s="0" t="inlineStr">
        <is>
          <t>Student Services</t>
        </is>
      </c>
      <c r="G790" s="0">
        <v>417509.35</v>
      </c>
    </row>
    <row outlineLevel="0" r="791">
      <c r="A791" s="0" t="inlineStr">
        <is>
          <t>0305</t>
        </is>
      </c>
      <c r="B791" s="0" t="inlineStr">
        <is>
          <t>MPLS CC/TC</t>
        </is>
      </c>
      <c r="C791" s="0" t="inlineStr">
        <is>
          <t>540</t>
        </is>
      </c>
      <c r="D791" s="0" t="inlineStr">
        <is>
          <t>Financial Aid</t>
        </is>
      </c>
      <c r="E791" s="0" t="inlineStr">
        <is>
          <t>Student Services</t>
        </is>
      </c>
      <c r="F791" s="0" t="inlineStr">
        <is>
          <t>Student Services</t>
        </is>
      </c>
      <c r="G791" s="0">
        <v>644777.36</v>
      </c>
    </row>
    <row outlineLevel="0" r="792">
      <c r="A792" s="0" t="inlineStr">
        <is>
          <t>0305</t>
        </is>
      </c>
      <c r="B792" s="0" t="inlineStr">
        <is>
          <t>MPLS CC/TC</t>
        </is>
      </c>
      <c r="C792" s="0" t="inlineStr">
        <is>
          <t>550</t>
        </is>
      </c>
      <c r="D792" s="0" t="inlineStr">
        <is>
          <t>Student Support</t>
        </is>
      </c>
      <c r="E792" s="0" t="inlineStr">
        <is>
          <t>Student Services</t>
        </is>
      </c>
      <c r="F792" s="0" t="inlineStr">
        <is>
          <t>Student Services</t>
        </is>
      </c>
      <c r="G792" s="0">
        <v>1336864.41</v>
      </c>
    </row>
    <row outlineLevel="0" r="793">
      <c r="A793" s="0" t="inlineStr">
        <is>
          <t>0305</t>
        </is>
      </c>
      <c r="B793" s="0" t="inlineStr">
        <is>
          <t>MPLS CC/TC</t>
        </is>
      </c>
      <c r="C793" s="0" t="inlineStr">
        <is>
          <t>560</t>
        </is>
      </c>
      <c r="D793" s="0" t="inlineStr">
        <is>
          <t>Student Services Administration</t>
        </is>
      </c>
      <c r="E793" s="0" t="inlineStr">
        <is>
          <t>Student Services</t>
        </is>
      </c>
      <c r="F793" s="0" t="inlineStr">
        <is>
          <t>Student Services</t>
        </is>
      </c>
      <c r="G793" s="0">
        <v>1209984.31</v>
      </c>
    </row>
    <row outlineLevel="0" r="794">
      <c r="A794" s="0" t="inlineStr">
        <is>
          <t>0305</t>
        </is>
      </c>
      <c r="B794" s="0" t="inlineStr">
        <is>
          <t>MPLS CC/TC</t>
        </is>
      </c>
      <c r="C794" s="0" t="inlineStr">
        <is>
          <t>590</t>
        </is>
      </c>
      <c r="D794" s="0" t="inlineStr">
        <is>
          <t>Admissions, Records and Recruitment Mkt</t>
        </is>
      </c>
      <c r="E794" s="0" t="inlineStr">
        <is>
          <t>Student Services</t>
        </is>
      </c>
      <c r="F794" s="0" t="inlineStr">
        <is>
          <t>Student Services</t>
        </is>
      </c>
      <c r="G794" s="0">
        <v>2261011.02</v>
      </c>
    </row>
    <row outlineLevel="0" r="795">
      <c r="A795" s="0" t="inlineStr">
        <is>
          <t>0305</t>
        </is>
      </c>
      <c r="B795" s="0" t="inlineStr">
        <is>
          <t>MPLS CC/TC</t>
        </is>
      </c>
      <c r="C795" s="0" t="inlineStr">
        <is>
          <t>610</t>
        </is>
      </c>
      <c r="D795" s="0" t="inlineStr">
        <is>
          <t>Executive Management</t>
        </is>
      </c>
      <c r="E795" s="0" t="inlineStr">
        <is>
          <t>Institution Support</t>
        </is>
      </c>
      <c r="F795" s="0" t="inlineStr">
        <is>
          <t>Institution Support</t>
        </is>
      </c>
      <c r="G795" s="0">
        <v>2056023.91</v>
      </c>
    </row>
    <row outlineLevel="0" r="796">
      <c r="A796" s="0" t="inlineStr">
        <is>
          <t>0305</t>
        </is>
      </c>
      <c r="B796" s="0" t="inlineStr">
        <is>
          <t>MPLS CC/TC</t>
        </is>
      </c>
      <c r="C796" s="0" t="inlineStr">
        <is>
          <t>620</t>
        </is>
      </c>
      <c r="D796" s="0" t="inlineStr">
        <is>
          <t>Fiscal Operations</t>
        </is>
      </c>
      <c r="E796" s="0" t="inlineStr">
        <is>
          <t>Institution Support</t>
        </is>
      </c>
      <c r="F796" s="0" t="inlineStr">
        <is>
          <t>Institution Support</t>
        </is>
      </c>
      <c r="G796" s="0">
        <v>1172638.91</v>
      </c>
    </row>
    <row outlineLevel="0" r="797">
      <c r="A797" s="0" t="inlineStr">
        <is>
          <t>0305</t>
        </is>
      </c>
      <c r="B797" s="0" t="inlineStr">
        <is>
          <t>MPLS CC/TC</t>
        </is>
      </c>
      <c r="C797" s="0" t="inlineStr">
        <is>
          <t>625</t>
        </is>
      </c>
      <c r="D797" s="0" t="inlineStr">
        <is>
          <t>Administrative Computing</t>
        </is>
      </c>
      <c r="E797" s="0" t="inlineStr">
        <is>
          <t>Institution Support</t>
        </is>
      </c>
      <c r="F797" s="0" t="inlineStr">
        <is>
          <t>Institution Support</t>
        </is>
      </c>
      <c r="G797" s="0">
        <v>1368945.26</v>
      </c>
    </row>
    <row outlineLevel="0" r="798">
      <c r="A798" s="0" t="inlineStr">
        <is>
          <t>0305</t>
        </is>
      </c>
      <c r="B798" s="0" t="inlineStr">
        <is>
          <t>MPLS CC/TC</t>
        </is>
      </c>
      <c r="C798" s="0" t="inlineStr">
        <is>
          <t>630</t>
        </is>
      </c>
      <c r="D798" s="0" t="inlineStr">
        <is>
          <t>General Administrative</t>
        </is>
      </c>
      <c r="E798" s="0" t="inlineStr">
        <is>
          <t>Institution Support</t>
        </is>
      </c>
      <c r="F798" s="0" t="inlineStr">
        <is>
          <t>Institution Support</t>
        </is>
      </c>
      <c r="G798" s="0">
        <v>2547104.18</v>
      </c>
    </row>
    <row outlineLevel="0" r="799">
      <c r="A799" s="0" t="inlineStr">
        <is>
          <t>0305</t>
        </is>
      </c>
      <c r="B799" s="0" t="inlineStr">
        <is>
          <t>MPLS CC/TC</t>
        </is>
      </c>
      <c r="C799" s="0" t="inlineStr">
        <is>
          <t>650</t>
        </is>
      </c>
      <c r="D799" s="0" t="inlineStr">
        <is>
          <t>Staff Development</t>
        </is>
      </c>
      <c r="E799" s="0" t="inlineStr">
        <is>
          <t>Institution Support</t>
        </is>
      </c>
      <c r="F799" s="0" t="inlineStr">
        <is>
          <t>Institution Support</t>
        </is>
      </c>
      <c r="G799" s="0">
        <v>2447.09</v>
      </c>
    </row>
    <row outlineLevel="0" r="800">
      <c r="A800" s="0" t="inlineStr">
        <is>
          <t>0305</t>
        </is>
      </c>
      <c r="B800" s="0" t="inlineStr">
        <is>
          <t>MPLS CC/TC</t>
        </is>
      </c>
      <c r="C800" s="0" t="inlineStr">
        <is>
          <t>670</t>
        </is>
      </c>
      <c r="D800" s="0" t="inlineStr">
        <is>
          <t>Public Relations/Development</t>
        </is>
      </c>
      <c r="E800" s="0" t="inlineStr">
        <is>
          <t>Institution Support</t>
        </is>
      </c>
      <c r="F800" s="0" t="inlineStr">
        <is>
          <t>Institution Support</t>
        </is>
      </c>
      <c r="G800" s="0">
        <v>304440.49</v>
      </c>
    </row>
    <row outlineLevel="0" r="801">
      <c r="A801" s="0" t="inlineStr">
        <is>
          <t>0305</t>
        </is>
      </c>
      <c r="B801" s="0" t="inlineStr">
        <is>
          <t>MPLS CC/TC</t>
        </is>
      </c>
      <c r="C801" s="0" t="inlineStr">
        <is>
          <t>710</t>
        </is>
      </c>
      <c r="D801" s="0" t="inlineStr">
        <is>
          <t>Physical Plant Operations</t>
        </is>
      </c>
      <c r="E801" s="0" t="inlineStr">
        <is>
          <t>Phys Plant Operation</t>
        </is>
      </c>
      <c r="F801" s="0" t="inlineStr">
        <is>
          <t>Physical Plant</t>
        </is>
      </c>
      <c r="G801" s="0">
        <v>6448637.75</v>
      </c>
    </row>
    <row outlineLevel="0" r="802">
      <c r="A802" s="0" t="inlineStr">
        <is>
          <t>0305</t>
        </is>
      </c>
      <c r="B802" s="0" t="inlineStr">
        <is>
          <t>MPLS CC/TC</t>
        </is>
      </c>
      <c r="C802" s="0" t="inlineStr">
        <is>
          <t>800</t>
        </is>
      </c>
      <c r="D802" s="0" t="inlineStr">
        <is>
          <t>Scholarship / Financial Aid</t>
        </is>
      </c>
      <c r="E802" s="0" t="inlineStr">
        <is>
          <t>Student Services</t>
        </is>
      </c>
      <c r="F802" s="0" t="inlineStr">
        <is>
          <t>Student Services</t>
        </is>
      </c>
      <c r="G802" s="0">
        <v>420878.73</v>
      </c>
    </row>
    <row outlineLevel="0" r="803">
      <c r="A803" s="0" t="inlineStr">
        <is>
          <t>0305</t>
        </is>
      </c>
      <c r="B803" s="0" t="inlineStr">
        <is>
          <t>MPLS CC/TC</t>
        </is>
      </c>
      <c r="C803" s="0" t="inlineStr">
        <is>
          <t>999</t>
        </is>
      </c>
      <c r="D803" s="0" t="inlineStr">
        <is>
          <t>Revenue Only Cost Centers</t>
        </is>
      </c>
      <c r="E803" s="0" t="inlineStr">
        <is>
          <t>Institution Support</t>
        </is>
      </c>
      <c r="F803" s="0" t="inlineStr">
        <is>
          <t>Institution Support</t>
        </is>
      </c>
      <c r="G803" s="0">
        <v>529685.96</v>
      </c>
    </row>
    <row outlineLevel="0" r="804">
      <c r="A804" s="0" t="inlineStr">
        <is>
          <t>0306</t>
        </is>
      </c>
      <c r="B804" s="0" t="inlineStr">
        <is>
          <t>Rochester</t>
        </is>
      </c>
      <c r="C804" s="0" t="inlineStr">
        <is>
          <t>110</t>
        </is>
      </c>
      <c r="D804" s="0" t="inlineStr">
        <is>
          <t>General Academic</t>
        </is>
      </c>
      <c r="E804" s="0" t="inlineStr">
        <is>
          <t>Instruction</t>
        </is>
      </c>
      <c r="F804" s="0" t="inlineStr">
        <is>
          <t>Instruction</t>
        </is>
      </c>
      <c r="G804" s="0">
        <v>9966791.67</v>
      </c>
    </row>
    <row outlineLevel="0" r="805">
      <c r="A805" s="0" t="inlineStr">
        <is>
          <t>0306</t>
        </is>
      </c>
      <c r="B805" s="0" t="inlineStr">
        <is>
          <t>Rochester</t>
        </is>
      </c>
      <c r="C805" s="0" t="inlineStr">
        <is>
          <t>120</t>
        </is>
      </c>
      <c r="D805" s="0" t="inlineStr">
        <is>
          <t>Occupational &amp; Vocational Instruction</t>
        </is>
      </c>
      <c r="E805" s="0" t="inlineStr">
        <is>
          <t>Instruction</t>
        </is>
      </c>
      <c r="F805" s="0" t="inlineStr">
        <is>
          <t>Instruction</t>
        </is>
      </c>
      <c r="G805" s="0">
        <v>7561025.17</v>
      </c>
    </row>
    <row outlineLevel="0" r="806">
      <c r="A806" s="0" t="inlineStr">
        <is>
          <t>0306</t>
        </is>
      </c>
      <c r="B806" s="0" t="inlineStr">
        <is>
          <t>Rochester</t>
        </is>
      </c>
      <c r="C806" s="0" t="inlineStr">
        <is>
          <t>160</t>
        </is>
      </c>
      <c r="D806" s="0" t="inlineStr">
        <is>
          <t>Continuing Education/Hour Based Training</t>
        </is>
      </c>
      <c r="E806" s="0" t="inlineStr">
        <is>
          <t>Public Service</t>
        </is>
      </c>
      <c r="F806" s="0" t="inlineStr">
        <is>
          <t>Instruction</t>
        </is>
      </c>
      <c r="G806" s="0">
        <v>189643.98</v>
      </c>
    </row>
    <row outlineLevel="0" r="807">
      <c r="A807" s="0" t="inlineStr">
        <is>
          <t>0306</t>
        </is>
      </c>
      <c r="B807" s="0" t="inlineStr">
        <is>
          <t>Rochester</t>
        </is>
      </c>
      <c r="C807" s="0" t="inlineStr">
        <is>
          <t>320</t>
        </is>
      </c>
      <c r="D807" s="0" t="inlineStr">
        <is>
          <t>Community Service</t>
        </is>
      </c>
      <c r="E807" s="0" t="inlineStr">
        <is>
          <t>Public Service</t>
        </is>
      </c>
      <c r="F807" s="0" t="inlineStr">
        <is>
          <t>Public Service</t>
        </is>
      </c>
      <c r="G807" s="0">
        <v>861454.98</v>
      </c>
    </row>
    <row outlineLevel="0" r="808">
      <c r="A808" s="0" t="inlineStr">
        <is>
          <t>0306</t>
        </is>
      </c>
      <c r="B808" s="0" t="inlineStr">
        <is>
          <t>Rochester</t>
        </is>
      </c>
      <c r="C808" s="0" t="inlineStr">
        <is>
          <t>410</t>
        </is>
      </c>
      <c r="D808" s="0" t="inlineStr">
        <is>
          <t>Libraries</t>
        </is>
      </c>
      <c r="E808" s="0" t="inlineStr">
        <is>
          <t>Academic Support</t>
        </is>
      </c>
      <c r="F808" s="0" t="inlineStr">
        <is>
          <t>Academic Support</t>
        </is>
      </c>
      <c r="G808" s="0">
        <v>655443.02</v>
      </c>
    </row>
    <row outlineLevel="0" r="809">
      <c r="A809" s="0" t="inlineStr">
        <is>
          <t>0306</t>
        </is>
      </c>
      <c r="B809" s="0" t="inlineStr">
        <is>
          <t>Rochester</t>
        </is>
      </c>
      <c r="C809" s="0" t="inlineStr">
        <is>
          <t>430</t>
        </is>
      </c>
      <c r="D809" s="0" t="inlineStr">
        <is>
          <t>Educational Media Services</t>
        </is>
      </c>
      <c r="E809" s="0" t="inlineStr">
        <is>
          <t>Academic Support</t>
        </is>
      </c>
      <c r="F809" s="0" t="inlineStr">
        <is>
          <t>Academic Support</t>
        </is>
      </c>
      <c r="G809" s="0">
        <v>449665.66</v>
      </c>
    </row>
    <row outlineLevel="0" r="810">
      <c r="A810" s="0" t="inlineStr">
        <is>
          <t>0306</t>
        </is>
      </c>
      <c r="B810" s="0" t="inlineStr">
        <is>
          <t>Rochester</t>
        </is>
      </c>
      <c r="C810" s="0" t="inlineStr">
        <is>
          <t>440</t>
        </is>
      </c>
      <c r="D810" s="0" t="inlineStr">
        <is>
          <t>Academic Computing Support</t>
        </is>
      </c>
      <c r="E810" s="0" t="inlineStr">
        <is>
          <t>Academic Support</t>
        </is>
      </c>
      <c r="F810" s="0" t="inlineStr">
        <is>
          <t>Academic Support</t>
        </is>
      </c>
      <c r="G810" s="0">
        <v>2641230.71</v>
      </c>
    </row>
    <row outlineLevel="0" r="811">
      <c r="A811" s="0" t="inlineStr">
        <is>
          <t>0306</t>
        </is>
      </c>
      <c r="B811" s="0" t="inlineStr">
        <is>
          <t>Rochester</t>
        </is>
      </c>
      <c r="C811" s="0" t="inlineStr">
        <is>
          <t>460</t>
        </is>
      </c>
      <c r="D811" s="0" t="inlineStr">
        <is>
          <t>Academic Administration</t>
        </is>
      </c>
      <c r="E811" s="0" t="inlineStr">
        <is>
          <t>Academic Support</t>
        </is>
      </c>
      <c r="F811" s="0" t="inlineStr">
        <is>
          <t>Academic Support</t>
        </is>
      </c>
      <c r="G811" s="0">
        <v>1502857.87</v>
      </c>
    </row>
    <row outlineLevel="0" r="812">
      <c r="A812" s="0" t="inlineStr">
        <is>
          <t>0306</t>
        </is>
      </c>
      <c r="B812" s="0" t="inlineStr">
        <is>
          <t>Rochester</t>
        </is>
      </c>
      <c r="C812" s="0" t="inlineStr">
        <is>
          <t>470</t>
        </is>
      </c>
      <c r="D812" s="0" t="inlineStr">
        <is>
          <t>Course and Curriculum Development</t>
        </is>
      </c>
      <c r="E812" s="0" t="inlineStr">
        <is>
          <t>Academic Support</t>
        </is>
      </c>
      <c r="F812" s="0" t="inlineStr">
        <is>
          <t>Academic Support</t>
        </is>
      </c>
      <c r="G812" s="0">
        <v>260802.18</v>
      </c>
    </row>
    <row outlineLevel="0" r="813">
      <c r="A813" s="0" t="inlineStr">
        <is>
          <t>0306</t>
        </is>
      </c>
      <c r="B813" s="0" t="inlineStr">
        <is>
          <t>Rochester</t>
        </is>
      </c>
      <c r="C813" s="0" t="inlineStr">
        <is>
          <t>480</t>
        </is>
      </c>
      <c r="D813" s="0" t="inlineStr">
        <is>
          <t>Academic Personnel Development</t>
        </is>
      </c>
      <c r="E813" s="0" t="inlineStr">
        <is>
          <t>Academic Support</t>
        </is>
      </c>
      <c r="F813" s="0" t="inlineStr">
        <is>
          <t>Academic Support</t>
        </is>
      </c>
      <c r="G813" s="0">
        <v>1171183.79</v>
      </c>
    </row>
    <row outlineLevel="0" r="814">
      <c r="A814" s="0" t="inlineStr">
        <is>
          <t>0306</t>
        </is>
      </c>
      <c r="B814" s="0" t="inlineStr">
        <is>
          <t>Rochester</t>
        </is>
      </c>
      <c r="C814" s="0" t="inlineStr">
        <is>
          <t>510</t>
        </is>
      </c>
      <c r="D814" s="0" t="inlineStr">
        <is>
          <t>Social and Cultural Development</t>
        </is>
      </c>
      <c r="E814" s="0" t="inlineStr">
        <is>
          <t>Student Services</t>
        </is>
      </c>
      <c r="F814" s="0" t="inlineStr">
        <is>
          <t>Student Services</t>
        </is>
      </c>
      <c r="G814" s="0">
        <v>277751.8</v>
      </c>
    </row>
    <row outlineLevel="0" r="815">
      <c r="A815" s="0" t="inlineStr">
        <is>
          <t>0306</t>
        </is>
      </c>
      <c r="B815" s="0" t="inlineStr">
        <is>
          <t>Rochester</t>
        </is>
      </c>
      <c r="C815" s="0" t="inlineStr">
        <is>
          <t>515</t>
        </is>
      </c>
      <c r="D815" s="0" t="inlineStr">
        <is>
          <t>Intercollegiate Athletics</t>
        </is>
      </c>
      <c r="E815" s="0" t="inlineStr">
        <is>
          <t>Other</t>
        </is>
      </c>
      <c r="F815" s="0" t="inlineStr">
        <is>
          <t>Student Services</t>
        </is>
      </c>
      <c r="G815" s="0">
        <v>165713.24</v>
      </c>
    </row>
    <row outlineLevel="0" r="816">
      <c r="A816" s="0" t="inlineStr">
        <is>
          <t>0306</t>
        </is>
      </c>
      <c r="B816" s="0" t="inlineStr">
        <is>
          <t>Rochester</t>
        </is>
      </c>
      <c r="C816" s="0" t="inlineStr">
        <is>
          <t>530</t>
        </is>
      </c>
      <c r="D816" s="0" t="inlineStr">
        <is>
          <t>Counseling and Career Guidance</t>
        </is>
      </c>
      <c r="E816" s="0" t="inlineStr">
        <is>
          <t>Student Services</t>
        </is>
      </c>
      <c r="F816" s="0" t="inlineStr">
        <is>
          <t>Student Services</t>
        </is>
      </c>
      <c r="G816" s="0">
        <v>765867.54</v>
      </c>
    </row>
    <row outlineLevel="0" r="817">
      <c r="A817" s="0" t="inlineStr">
        <is>
          <t>0306</t>
        </is>
      </c>
      <c r="B817" s="0" t="inlineStr">
        <is>
          <t>Rochester</t>
        </is>
      </c>
      <c r="C817" s="0" t="inlineStr">
        <is>
          <t>540</t>
        </is>
      </c>
      <c r="D817" s="0" t="inlineStr">
        <is>
          <t>Financial Aid</t>
        </is>
      </c>
      <c r="E817" s="0" t="inlineStr">
        <is>
          <t>Student Services</t>
        </is>
      </c>
      <c r="F817" s="0" t="inlineStr">
        <is>
          <t>Student Services</t>
        </is>
      </c>
      <c r="G817" s="0">
        <v>422919.68</v>
      </c>
    </row>
    <row outlineLevel="0" r="818">
      <c r="A818" s="0" t="inlineStr">
        <is>
          <t>0306</t>
        </is>
      </c>
      <c r="B818" s="0" t="inlineStr">
        <is>
          <t>Rochester</t>
        </is>
      </c>
      <c r="C818" s="0" t="inlineStr">
        <is>
          <t>550</t>
        </is>
      </c>
      <c r="D818" s="0" t="inlineStr">
        <is>
          <t>Student Support</t>
        </is>
      </c>
      <c r="E818" s="0" t="inlineStr">
        <is>
          <t>Student Services</t>
        </is>
      </c>
      <c r="F818" s="0" t="inlineStr">
        <is>
          <t>Student Services</t>
        </is>
      </c>
      <c r="G818" s="0">
        <v>587622.97</v>
      </c>
    </row>
    <row outlineLevel="0" r="819">
      <c r="A819" s="0" t="inlineStr">
        <is>
          <t>0306</t>
        </is>
      </c>
      <c r="B819" s="0" t="inlineStr">
        <is>
          <t>Rochester</t>
        </is>
      </c>
      <c r="C819" s="0" t="inlineStr">
        <is>
          <t>560</t>
        </is>
      </c>
      <c r="D819" s="0" t="inlineStr">
        <is>
          <t>Student Services Administration</t>
        </is>
      </c>
      <c r="E819" s="0" t="inlineStr">
        <is>
          <t>Student Services</t>
        </is>
      </c>
      <c r="F819" s="0" t="inlineStr">
        <is>
          <t>Student Services</t>
        </is>
      </c>
      <c r="G819" s="0">
        <v>3382.57</v>
      </c>
    </row>
    <row outlineLevel="0" r="820">
      <c r="A820" s="0" t="inlineStr">
        <is>
          <t>0306</t>
        </is>
      </c>
      <c r="B820" s="0" t="inlineStr">
        <is>
          <t>Rochester</t>
        </is>
      </c>
      <c r="C820" s="0" t="inlineStr">
        <is>
          <t>590</t>
        </is>
      </c>
      <c r="D820" s="0" t="inlineStr">
        <is>
          <t>Admissions, Records and Recruitment Mkt</t>
        </is>
      </c>
      <c r="E820" s="0" t="inlineStr">
        <is>
          <t>Student Services</t>
        </is>
      </c>
      <c r="F820" s="0" t="inlineStr">
        <is>
          <t>Student Services</t>
        </is>
      </c>
      <c r="G820" s="0">
        <v>995343.85</v>
      </c>
    </row>
    <row outlineLevel="0" r="821">
      <c r="A821" s="0" t="inlineStr">
        <is>
          <t>0306</t>
        </is>
      </c>
      <c r="B821" s="0" t="inlineStr">
        <is>
          <t>Rochester</t>
        </is>
      </c>
      <c r="C821" s="0" t="inlineStr">
        <is>
          <t>610</t>
        </is>
      </c>
      <c r="D821" s="0" t="inlineStr">
        <is>
          <t>Executive Management</t>
        </is>
      </c>
      <c r="E821" s="0" t="inlineStr">
        <is>
          <t>Institution Support</t>
        </is>
      </c>
      <c r="F821" s="0" t="inlineStr">
        <is>
          <t>Institution Support</t>
        </is>
      </c>
      <c r="G821" s="0">
        <v>1332093.75</v>
      </c>
    </row>
    <row outlineLevel="0" r="822">
      <c r="A822" s="0" t="inlineStr">
        <is>
          <t>0306</t>
        </is>
      </c>
      <c r="B822" s="0" t="inlineStr">
        <is>
          <t>Rochester</t>
        </is>
      </c>
      <c r="C822" s="0" t="inlineStr">
        <is>
          <t>620</t>
        </is>
      </c>
      <c r="D822" s="0" t="inlineStr">
        <is>
          <t>Fiscal Operations</t>
        </is>
      </c>
      <c r="E822" s="0" t="inlineStr">
        <is>
          <t>Institution Support</t>
        </is>
      </c>
      <c r="F822" s="0" t="inlineStr">
        <is>
          <t>Institution Support</t>
        </is>
      </c>
      <c r="G822" s="0">
        <v>1620291.87</v>
      </c>
    </row>
    <row outlineLevel="0" r="823">
      <c r="A823" s="0" t="inlineStr">
        <is>
          <t>0306</t>
        </is>
      </c>
      <c r="B823" s="0" t="inlineStr">
        <is>
          <t>Rochester</t>
        </is>
      </c>
      <c r="C823" s="0" t="inlineStr">
        <is>
          <t>625</t>
        </is>
      </c>
      <c r="D823" s="0" t="inlineStr">
        <is>
          <t>Administrative Computing</t>
        </is>
      </c>
      <c r="E823" s="0" t="inlineStr">
        <is>
          <t>Institution Support</t>
        </is>
      </c>
      <c r="F823" s="0" t="inlineStr">
        <is>
          <t>Institution Support</t>
        </is>
      </c>
      <c r="G823" s="0">
        <v>969653.14</v>
      </c>
    </row>
    <row outlineLevel="0" r="824">
      <c r="A824" s="0" t="inlineStr">
        <is>
          <t>0306</t>
        </is>
      </c>
      <c r="B824" s="0" t="inlineStr">
        <is>
          <t>Rochester</t>
        </is>
      </c>
      <c r="C824" s="0" t="inlineStr">
        <is>
          <t>630</t>
        </is>
      </c>
      <c r="D824" s="0" t="inlineStr">
        <is>
          <t>General Administrative</t>
        </is>
      </c>
      <c r="E824" s="0" t="inlineStr">
        <is>
          <t>Institution Support</t>
        </is>
      </c>
      <c r="F824" s="0" t="inlineStr">
        <is>
          <t>Institution Support</t>
        </is>
      </c>
      <c r="G824" s="0">
        <v>3236801.51</v>
      </c>
    </row>
    <row outlineLevel="0" r="825">
      <c r="A825" s="0" t="inlineStr">
        <is>
          <t>0306</t>
        </is>
      </c>
      <c r="B825" s="0" t="inlineStr">
        <is>
          <t>Rochester</t>
        </is>
      </c>
      <c r="C825" s="0" t="inlineStr">
        <is>
          <t>670</t>
        </is>
      </c>
      <c r="D825" s="0" t="inlineStr">
        <is>
          <t>Public Relations/Development</t>
        </is>
      </c>
      <c r="E825" s="0" t="inlineStr">
        <is>
          <t>Institution Support</t>
        </is>
      </c>
      <c r="F825" s="0" t="inlineStr">
        <is>
          <t>Institution Support</t>
        </is>
      </c>
      <c r="G825" s="0">
        <v>202484.46</v>
      </c>
    </row>
    <row outlineLevel="0" r="826">
      <c r="A826" s="0" t="inlineStr">
        <is>
          <t>0306</t>
        </is>
      </c>
      <c r="B826" s="0" t="inlineStr">
        <is>
          <t>Rochester</t>
        </is>
      </c>
      <c r="C826" s="0" t="inlineStr">
        <is>
          <t>710</t>
        </is>
      </c>
      <c r="D826" s="0" t="inlineStr">
        <is>
          <t>Physical Plant Operations</t>
        </is>
      </c>
      <c r="E826" s="0" t="inlineStr">
        <is>
          <t>Phys Plant Operation</t>
        </is>
      </c>
      <c r="F826" s="0" t="inlineStr">
        <is>
          <t>Physical Plant</t>
        </is>
      </c>
      <c r="G826" s="0">
        <v>6582853.33</v>
      </c>
    </row>
    <row outlineLevel="0" r="827">
      <c r="A827" s="0" t="inlineStr">
        <is>
          <t>0306</t>
        </is>
      </c>
      <c r="B827" s="0" t="inlineStr">
        <is>
          <t>Rochester</t>
        </is>
      </c>
      <c r="C827" s="0" t="inlineStr">
        <is>
          <t>800</t>
        </is>
      </c>
      <c r="D827" s="0" t="inlineStr">
        <is>
          <t>Scholarship / Financial Aid</t>
        </is>
      </c>
      <c r="E827" s="0" t="inlineStr">
        <is>
          <t>Student Services</t>
        </is>
      </c>
      <c r="F827" s="0" t="inlineStr">
        <is>
          <t>Student Services</t>
        </is>
      </c>
      <c r="G827" s="0">
        <v>49989.51</v>
      </c>
    </row>
    <row outlineLevel="0" r="828">
      <c r="A828" s="0" t="inlineStr">
        <is>
          <t>0307</t>
        </is>
      </c>
      <c r="B828" s="0" t="inlineStr">
        <is>
          <t>Riverland</t>
        </is>
      </c>
      <c r="C828" s="0" t="inlineStr">
        <is>
          <t>110</t>
        </is>
      </c>
      <c r="D828" s="0" t="inlineStr">
        <is>
          <t>General Academic</t>
        </is>
      </c>
      <c r="E828" s="0" t="inlineStr">
        <is>
          <t>Instruction</t>
        </is>
      </c>
      <c r="F828" s="0" t="inlineStr">
        <is>
          <t>Instruction</t>
        </is>
      </c>
      <c r="G828" s="0">
        <v>4774904.46</v>
      </c>
    </row>
    <row outlineLevel="0" r="829">
      <c r="A829" s="0" t="inlineStr">
        <is>
          <t>0307</t>
        </is>
      </c>
      <c r="B829" s="0" t="inlineStr">
        <is>
          <t>Riverland</t>
        </is>
      </c>
      <c r="C829" s="0" t="inlineStr">
        <is>
          <t>120</t>
        </is>
      </c>
      <c r="D829" s="0" t="inlineStr">
        <is>
          <t>Occupational &amp; Vocational Instruction</t>
        </is>
      </c>
      <c r="E829" s="0" t="inlineStr">
        <is>
          <t>Instruction</t>
        </is>
      </c>
      <c r="F829" s="0" t="inlineStr">
        <is>
          <t>Instruction</t>
        </is>
      </c>
      <c r="G829" s="0">
        <v>6241098.31</v>
      </c>
    </row>
    <row outlineLevel="0" r="830">
      <c r="A830" s="0" t="inlineStr">
        <is>
          <t>0307</t>
        </is>
      </c>
      <c r="B830" s="0" t="inlineStr">
        <is>
          <t>Riverland</t>
        </is>
      </c>
      <c r="C830" s="0" t="inlineStr">
        <is>
          <t>160</t>
        </is>
      </c>
      <c r="D830" s="0" t="inlineStr">
        <is>
          <t>Continuing Education/Hour Based Training</t>
        </is>
      </c>
      <c r="E830" s="0" t="inlineStr">
        <is>
          <t>Public Service</t>
        </is>
      </c>
      <c r="F830" s="0" t="inlineStr">
        <is>
          <t>Instruction</t>
        </is>
      </c>
      <c r="G830" s="0">
        <v>542975.12</v>
      </c>
    </row>
    <row outlineLevel="0" r="831">
      <c r="A831" s="0" t="inlineStr">
        <is>
          <t>0307</t>
        </is>
      </c>
      <c r="B831" s="0" t="inlineStr">
        <is>
          <t>Riverland</t>
        </is>
      </c>
      <c r="C831" s="0" t="inlineStr">
        <is>
          <t>410</t>
        </is>
      </c>
      <c r="D831" s="0" t="inlineStr">
        <is>
          <t>Libraries</t>
        </is>
      </c>
      <c r="E831" s="0" t="inlineStr">
        <is>
          <t>Academic Support</t>
        </is>
      </c>
      <c r="F831" s="0" t="inlineStr">
        <is>
          <t>Academic Support</t>
        </is>
      </c>
      <c r="G831" s="0">
        <v>235804.31</v>
      </c>
    </row>
    <row outlineLevel="0" r="832">
      <c r="A832" s="0" t="inlineStr">
        <is>
          <t>0307</t>
        </is>
      </c>
      <c r="B832" s="0" t="inlineStr">
        <is>
          <t>Riverland</t>
        </is>
      </c>
      <c r="C832" s="0" t="inlineStr">
        <is>
          <t>420</t>
        </is>
      </c>
      <c r="D832" s="0" t="inlineStr">
        <is>
          <t>Museums, Galleries</t>
        </is>
      </c>
      <c r="E832" s="0" t="inlineStr">
        <is>
          <t>Academic Support</t>
        </is>
      </c>
      <c r="F832" s="0" t="inlineStr">
        <is>
          <t>Academic Support</t>
        </is>
      </c>
      <c r="G832" s="0">
        <v>13854.08</v>
      </c>
    </row>
    <row outlineLevel="0" r="833">
      <c r="A833" s="0" t="inlineStr">
        <is>
          <t>0307</t>
        </is>
      </c>
      <c r="B833" s="0" t="inlineStr">
        <is>
          <t>Riverland</t>
        </is>
      </c>
      <c r="C833" s="0" t="inlineStr">
        <is>
          <t>440</t>
        </is>
      </c>
      <c r="D833" s="0" t="inlineStr">
        <is>
          <t>Academic Computing Support</t>
        </is>
      </c>
      <c r="E833" s="0" t="inlineStr">
        <is>
          <t>Academic Support</t>
        </is>
      </c>
      <c r="F833" s="0" t="inlineStr">
        <is>
          <t>Academic Support</t>
        </is>
      </c>
      <c r="G833" s="0">
        <v>1200767.94</v>
      </c>
    </row>
    <row outlineLevel="0" r="834">
      <c r="A834" s="0" t="inlineStr">
        <is>
          <t>0307</t>
        </is>
      </c>
      <c r="B834" s="0" t="inlineStr">
        <is>
          <t>Riverland</t>
        </is>
      </c>
      <c r="C834" s="0" t="inlineStr">
        <is>
          <t>450</t>
        </is>
      </c>
      <c r="D834" s="0" t="inlineStr">
        <is>
          <t>Ancillary Support</t>
        </is>
      </c>
      <c r="E834" s="0" t="inlineStr">
        <is>
          <t>Academic Support</t>
        </is>
      </c>
      <c r="F834" s="0" t="inlineStr">
        <is>
          <t>Academic Support</t>
        </is>
      </c>
      <c r="G834" s="0">
        <v>124018.74</v>
      </c>
    </row>
    <row outlineLevel="0" r="835">
      <c r="A835" s="0" t="inlineStr">
        <is>
          <t>0307</t>
        </is>
      </c>
      <c r="B835" s="0" t="inlineStr">
        <is>
          <t>Riverland</t>
        </is>
      </c>
      <c r="C835" s="0" t="inlineStr">
        <is>
          <t>460</t>
        </is>
      </c>
      <c r="D835" s="0" t="inlineStr">
        <is>
          <t>Academic Administration</t>
        </is>
      </c>
      <c r="E835" s="0" t="inlineStr">
        <is>
          <t>Academic Support</t>
        </is>
      </c>
      <c r="F835" s="0" t="inlineStr">
        <is>
          <t>Academic Support</t>
        </is>
      </c>
      <c r="G835" s="0">
        <v>1147876.79</v>
      </c>
    </row>
    <row outlineLevel="0" r="836">
      <c r="A836" s="0" t="inlineStr">
        <is>
          <t>0307</t>
        </is>
      </c>
      <c r="B836" s="0" t="inlineStr">
        <is>
          <t>Riverland</t>
        </is>
      </c>
      <c r="C836" s="0" t="inlineStr">
        <is>
          <t>470</t>
        </is>
      </c>
      <c r="D836" s="0" t="inlineStr">
        <is>
          <t>Course and Curriculum Development</t>
        </is>
      </c>
      <c r="E836" s="0" t="inlineStr">
        <is>
          <t>Academic Support</t>
        </is>
      </c>
      <c r="F836" s="0" t="inlineStr">
        <is>
          <t>Academic Support</t>
        </is>
      </c>
      <c r="G836" s="0">
        <v>187806</v>
      </c>
    </row>
    <row outlineLevel="0" r="837">
      <c r="A837" s="0" t="inlineStr">
        <is>
          <t>0307</t>
        </is>
      </c>
      <c r="B837" s="0" t="inlineStr">
        <is>
          <t>Riverland</t>
        </is>
      </c>
      <c r="C837" s="0" t="inlineStr">
        <is>
          <t>480</t>
        </is>
      </c>
      <c r="D837" s="0" t="inlineStr">
        <is>
          <t>Academic Personnel Development</t>
        </is>
      </c>
      <c r="E837" s="0" t="inlineStr">
        <is>
          <t>Academic Support</t>
        </is>
      </c>
      <c r="F837" s="0" t="inlineStr">
        <is>
          <t>Academic Support</t>
        </is>
      </c>
      <c r="G837" s="0">
        <v>319759.67</v>
      </c>
    </row>
    <row outlineLevel="0" r="838">
      <c r="A838" s="0" t="inlineStr">
        <is>
          <t>0307</t>
        </is>
      </c>
      <c r="B838" s="0" t="inlineStr">
        <is>
          <t>Riverland</t>
        </is>
      </c>
      <c r="C838" s="0" t="inlineStr">
        <is>
          <t>510</t>
        </is>
      </c>
      <c r="D838" s="0" t="inlineStr">
        <is>
          <t>Social and Cultural Development</t>
        </is>
      </c>
      <c r="E838" s="0" t="inlineStr">
        <is>
          <t>Student Services</t>
        </is>
      </c>
      <c r="F838" s="0" t="inlineStr">
        <is>
          <t>Student Services</t>
        </is>
      </c>
      <c r="G838" s="0">
        <v>207309.05</v>
      </c>
    </row>
    <row outlineLevel="0" r="839">
      <c r="A839" s="0" t="inlineStr">
        <is>
          <t>0307</t>
        </is>
      </c>
      <c r="B839" s="0" t="inlineStr">
        <is>
          <t>Riverland</t>
        </is>
      </c>
      <c r="C839" s="0" t="inlineStr">
        <is>
          <t>515</t>
        </is>
      </c>
      <c r="D839" s="0" t="inlineStr">
        <is>
          <t>Intercollegiate Athletics</t>
        </is>
      </c>
      <c r="E839" s="0" t="inlineStr">
        <is>
          <t>Other</t>
        </is>
      </c>
      <c r="F839" s="0" t="inlineStr">
        <is>
          <t>Student Services</t>
        </is>
      </c>
      <c r="G839" s="0">
        <v>74537.81</v>
      </c>
    </row>
    <row outlineLevel="0" r="840">
      <c r="A840" s="0" t="inlineStr">
        <is>
          <t>0307</t>
        </is>
      </c>
      <c r="B840" s="0" t="inlineStr">
        <is>
          <t>Riverland</t>
        </is>
      </c>
      <c r="C840" s="0" t="inlineStr">
        <is>
          <t>530</t>
        </is>
      </c>
      <c r="D840" s="0" t="inlineStr">
        <is>
          <t>Counseling and Career Guidance</t>
        </is>
      </c>
      <c r="E840" s="0" t="inlineStr">
        <is>
          <t>Student Services</t>
        </is>
      </c>
      <c r="F840" s="0" t="inlineStr">
        <is>
          <t>Student Services</t>
        </is>
      </c>
      <c r="G840" s="0">
        <v>270080.22</v>
      </c>
    </row>
    <row outlineLevel="0" r="841">
      <c r="A841" s="0" t="inlineStr">
        <is>
          <t>0307</t>
        </is>
      </c>
      <c r="B841" s="0" t="inlineStr">
        <is>
          <t>Riverland</t>
        </is>
      </c>
      <c r="C841" s="0" t="inlineStr">
        <is>
          <t>540</t>
        </is>
      </c>
      <c r="D841" s="0" t="inlineStr">
        <is>
          <t>Financial Aid</t>
        </is>
      </c>
      <c r="E841" s="0" t="inlineStr">
        <is>
          <t>Student Services</t>
        </is>
      </c>
      <c r="F841" s="0" t="inlineStr">
        <is>
          <t>Student Services</t>
        </is>
      </c>
      <c r="G841" s="0">
        <v>407146.36</v>
      </c>
    </row>
    <row outlineLevel="0" r="842">
      <c r="A842" s="0" t="inlineStr">
        <is>
          <t>0307</t>
        </is>
      </c>
      <c r="B842" s="0" t="inlineStr">
        <is>
          <t>Riverland</t>
        </is>
      </c>
      <c r="C842" s="0" t="inlineStr">
        <is>
          <t>550</t>
        </is>
      </c>
      <c r="D842" s="0" t="inlineStr">
        <is>
          <t>Student Support</t>
        </is>
      </c>
      <c r="E842" s="0" t="inlineStr">
        <is>
          <t>Student Services</t>
        </is>
      </c>
      <c r="F842" s="0" t="inlineStr">
        <is>
          <t>Student Services</t>
        </is>
      </c>
      <c r="G842" s="0">
        <v>1275640.21</v>
      </c>
    </row>
    <row outlineLevel="0" r="843">
      <c r="A843" s="0" t="inlineStr">
        <is>
          <t>0307</t>
        </is>
      </c>
      <c r="B843" s="0" t="inlineStr">
        <is>
          <t>Riverland</t>
        </is>
      </c>
      <c r="C843" s="0" t="inlineStr">
        <is>
          <t>560</t>
        </is>
      </c>
      <c r="D843" s="0" t="inlineStr">
        <is>
          <t>Student Services Administration</t>
        </is>
      </c>
      <c r="E843" s="0" t="inlineStr">
        <is>
          <t>Student Services</t>
        </is>
      </c>
      <c r="F843" s="0" t="inlineStr">
        <is>
          <t>Student Services</t>
        </is>
      </c>
      <c r="G843" s="0">
        <v>443989.71</v>
      </c>
    </row>
    <row outlineLevel="0" r="844">
      <c r="A844" s="0" t="inlineStr">
        <is>
          <t>0307</t>
        </is>
      </c>
      <c r="B844" s="0" t="inlineStr">
        <is>
          <t>Riverland</t>
        </is>
      </c>
      <c r="C844" s="0" t="inlineStr">
        <is>
          <t>590</t>
        </is>
      </c>
      <c r="D844" s="0" t="inlineStr">
        <is>
          <t>Admissions, Records and Recruitment Mkt</t>
        </is>
      </c>
      <c r="E844" s="0" t="inlineStr">
        <is>
          <t>Student Services</t>
        </is>
      </c>
      <c r="F844" s="0" t="inlineStr">
        <is>
          <t>Student Services</t>
        </is>
      </c>
      <c r="G844" s="0">
        <v>1284023.75</v>
      </c>
    </row>
    <row outlineLevel="0" r="845">
      <c r="A845" s="0" t="inlineStr">
        <is>
          <t>0307</t>
        </is>
      </c>
      <c r="B845" s="0" t="inlineStr">
        <is>
          <t>Riverland</t>
        </is>
      </c>
      <c r="C845" s="0" t="inlineStr">
        <is>
          <t>610</t>
        </is>
      </c>
      <c r="D845" s="0" t="inlineStr">
        <is>
          <t>Executive Management</t>
        </is>
      </c>
      <c r="E845" s="0" t="inlineStr">
        <is>
          <t>Institution Support</t>
        </is>
      </c>
      <c r="F845" s="0" t="inlineStr">
        <is>
          <t>Institution Support</t>
        </is>
      </c>
      <c r="G845" s="0">
        <v>935514.9</v>
      </c>
    </row>
    <row outlineLevel="0" r="846">
      <c r="A846" s="0" t="inlineStr">
        <is>
          <t>0307</t>
        </is>
      </c>
      <c r="B846" s="0" t="inlineStr">
        <is>
          <t>Riverland</t>
        </is>
      </c>
      <c r="C846" s="0" t="inlineStr">
        <is>
          <t>620</t>
        </is>
      </c>
      <c r="D846" s="0" t="inlineStr">
        <is>
          <t>Fiscal Operations</t>
        </is>
      </c>
      <c r="E846" s="0" t="inlineStr">
        <is>
          <t>Institution Support</t>
        </is>
      </c>
      <c r="F846" s="0" t="inlineStr">
        <is>
          <t>Institution Support</t>
        </is>
      </c>
      <c r="G846" s="0">
        <v>757352.46</v>
      </c>
    </row>
    <row outlineLevel="0" r="847">
      <c r="A847" s="0" t="inlineStr">
        <is>
          <t>0307</t>
        </is>
      </c>
      <c r="B847" s="0" t="inlineStr">
        <is>
          <t>Riverland</t>
        </is>
      </c>
      <c r="C847" s="0" t="inlineStr">
        <is>
          <t>625</t>
        </is>
      </c>
      <c r="D847" s="0" t="inlineStr">
        <is>
          <t>Administrative Computing</t>
        </is>
      </c>
      <c r="E847" s="0" t="inlineStr">
        <is>
          <t>Institution Support</t>
        </is>
      </c>
      <c r="F847" s="0" t="inlineStr">
        <is>
          <t>Institution Support</t>
        </is>
      </c>
      <c r="G847" s="0">
        <v>970097.45</v>
      </c>
    </row>
    <row outlineLevel="0" r="848">
      <c r="A848" s="0" t="inlineStr">
        <is>
          <t>0307</t>
        </is>
      </c>
      <c r="B848" s="0" t="inlineStr">
        <is>
          <t>Riverland</t>
        </is>
      </c>
      <c r="C848" s="0" t="inlineStr">
        <is>
          <t>630</t>
        </is>
      </c>
      <c r="D848" s="0" t="inlineStr">
        <is>
          <t>General Administrative</t>
        </is>
      </c>
      <c r="E848" s="0" t="inlineStr">
        <is>
          <t>Institution Support</t>
        </is>
      </c>
      <c r="F848" s="0" t="inlineStr">
        <is>
          <t>Institution Support</t>
        </is>
      </c>
      <c r="G848" s="0">
        <v>1327139.57</v>
      </c>
    </row>
    <row outlineLevel="0" r="849">
      <c r="A849" s="0" t="inlineStr">
        <is>
          <t>0307</t>
        </is>
      </c>
      <c r="B849" s="0" t="inlineStr">
        <is>
          <t>Riverland</t>
        </is>
      </c>
      <c r="C849" s="0" t="inlineStr">
        <is>
          <t>650</t>
        </is>
      </c>
      <c r="D849" s="0" t="inlineStr">
        <is>
          <t>Staff Development</t>
        </is>
      </c>
      <c r="E849" s="0" t="inlineStr">
        <is>
          <t>Institution Support</t>
        </is>
      </c>
      <c r="F849" s="0" t="inlineStr">
        <is>
          <t>Institution Support</t>
        </is>
      </c>
      <c r="G849" s="0">
        <v>93872.16</v>
      </c>
    </row>
    <row outlineLevel="0" r="850">
      <c r="A850" s="0" t="inlineStr">
        <is>
          <t>0307</t>
        </is>
      </c>
      <c r="B850" s="0" t="inlineStr">
        <is>
          <t>Riverland</t>
        </is>
      </c>
      <c r="C850" s="0" t="inlineStr">
        <is>
          <t>670</t>
        </is>
      </c>
      <c r="D850" s="0" t="inlineStr">
        <is>
          <t>Public Relations/Development</t>
        </is>
      </c>
      <c r="E850" s="0" t="inlineStr">
        <is>
          <t>Institution Support</t>
        </is>
      </c>
      <c r="F850" s="0" t="inlineStr">
        <is>
          <t>Institution Support</t>
        </is>
      </c>
      <c r="G850" s="0">
        <v>262321.58</v>
      </c>
    </row>
    <row outlineLevel="0" r="851">
      <c r="A851" s="0" t="inlineStr">
        <is>
          <t>0307</t>
        </is>
      </c>
      <c r="B851" s="0" t="inlineStr">
        <is>
          <t>Riverland</t>
        </is>
      </c>
      <c r="C851" s="0" t="inlineStr">
        <is>
          <t>710</t>
        </is>
      </c>
      <c r="D851" s="0" t="inlineStr">
        <is>
          <t>Physical Plant Operations</t>
        </is>
      </c>
      <c r="E851" s="0" t="inlineStr">
        <is>
          <t>Phys Plant Operation</t>
        </is>
      </c>
      <c r="F851" s="0" t="inlineStr">
        <is>
          <t>Physical Plant</t>
        </is>
      </c>
      <c r="G851" s="0">
        <v>2831854.72</v>
      </c>
    </row>
    <row outlineLevel="0" r="852">
      <c r="A852" s="0" t="inlineStr">
        <is>
          <t>0307</t>
        </is>
      </c>
      <c r="B852" s="0" t="inlineStr">
        <is>
          <t>Riverland</t>
        </is>
      </c>
      <c r="C852" s="0" t="inlineStr">
        <is>
          <t>800</t>
        </is>
      </c>
      <c r="D852" s="0" t="inlineStr">
        <is>
          <t>Scholarship / Financial Aid</t>
        </is>
      </c>
      <c r="E852" s="0" t="inlineStr">
        <is>
          <t>Student Services</t>
        </is>
      </c>
      <c r="F852" s="0" t="inlineStr">
        <is>
          <t>Student Services</t>
        </is>
      </c>
      <c r="G852" s="0">
        <v>24992.41</v>
      </c>
    </row>
    <row outlineLevel="0" r="853">
      <c r="A853" s="0" t="inlineStr">
        <is>
          <t>0307</t>
        </is>
      </c>
      <c r="B853" s="0" t="inlineStr">
        <is>
          <t>Riverland</t>
        </is>
      </c>
      <c r="C853" s="0" t="inlineStr">
        <is>
          <t>999</t>
        </is>
      </c>
      <c r="D853" s="0" t="inlineStr">
        <is>
          <t>Revenue Only Cost Centers</t>
        </is>
      </c>
      <c r="E853" s="0" t="inlineStr">
        <is>
          <t>Institution Support</t>
        </is>
      </c>
      <c r="F853" s="0" t="inlineStr">
        <is>
          <t>Institution Support</t>
        </is>
      </c>
      <c r="G853" s="0">
        <v>54762.55</v>
      </c>
    </row>
    <row outlineLevel="0" r="854">
      <c r="A854" s="0" t="inlineStr">
        <is>
          <t>0308</t>
        </is>
      </c>
      <c r="B854" s="0" t="inlineStr">
        <is>
          <t>Ridgewater</t>
        </is>
      </c>
      <c r="C854" s="0" t="inlineStr">
        <is>
          <t>110</t>
        </is>
      </c>
      <c r="D854" s="0" t="inlineStr">
        <is>
          <t>General Academic</t>
        </is>
      </c>
      <c r="E854" s="0" t="inlineStr">
        <is>
          <t>Instruction</t>
        </is>
      </c>
      <c r="F854" s="0" t="inlineStr">
        <is>
          <t>Instruction</t>
        </is>
      </c>
      <c r="G854" s="0">
        <v>4539471.92</v>
      </c>
    </row>
    <row outlineLevel="0" r="855">
      <c r="A855" s="0" t="inlineStr">
        <is>
          <t>0308</t>
        </is>
      </c>
      <c r="B855" s="0" t="inlineStr">
        <is>
          <t>Ridgewater</t>
        </is>
      </c>
      <c r="C855" s="0" t="inlineStr">
        <is>
          <t>120</t>
        </is>
      </c>
      <c r="D855" s="0" t="inlineStr">
        <is>
          <t>Occupational &amp; Vocational Instruction</t>
        </is>
      </c>
      <c r="E855" s="0" t="inlineStr">
        <is>
          <t>Instruction</t>
        </is>
      </c>
      <c r="F855" s="0" t="inlineStr">
        <is>
          <t>Instruction</t>
        </is>
      </c>
      <c r="G855" s="0">
        <v>10208556.68</v>
      </c>
    </row>
    <row outlineLevel="0" r="856">
      <c r="A856" s="0" t="inlineStr">
        <is>
          <t>0308</t>
        </is>
      </c>
      <c r="B856" s="0" t="inlineStr">
        <is>
          <t>Ridgewater</t>
        </is>
      </c>
      <c r="C856" s="0" t="inlineStr">
        <is>
          <t>160</t>
        </is>
      </c>
      <c r="D856" s="0" t="inlineStr">
        <is>
          <t>Continuing Education/Hour Based Training</t>
        </is>
      </c>
      <c r="E856" s="0" t="inlineStr">
        <is>
          <t>Public Service</t>
        </is>
      </c>
      <c r="F856" s="0" t="inlineStr">
        <is>
          <t>Instruction</t>
        </is>
      </c>
      <c r="G856" s="0">
        <v>2130415.7</v>
      </c>
    </row>
    <row outlineLevel="0" r="857">
      <c r="A857" s="0" t="inlineStr">
        <is>
          <t>0308</t>
        </is>
      </c>
      <c r="B857" s="0" t="inlineStr">
        <is>
          <t>Ridgewater</t>
        </is>
      </c>
      <c r="C857" s="0" t="inlineStr">
        <is>
          <t>410</t>
        </is>
      </c>
      <c r="D857" s="0" t="inlineStr">
        <is>
          <t>Libraries</t>
        </is>
      </c>
      <c r="E857" s="0" t="inlineStr">
        <is>
          <t>Academic Support</t>
        </is>
      </c>
      <c r="F857" s="0" t="inlineStr">
        <is>
          <t>Academic Support</t>
        </is>
      </c>
      <c r="G857" s="0">
        <v>281646.54</v>
      </c>
    </row>
    <row outlineLevel="0" r="858">
      <c r="A858" s="0" t="inlineStr">
        <is>
          <t>0308</t>
        </is>
      </c>
      <c r="B858" s="0" t="inlineStr">
        <is>
          <t>Ridgewater</t>
        </is>
      </c>
      <c r="C858" s="0" t="inlineStr">
        <is>
          <t>430</t>
        </is>
      </c>
      <c r="D858" s="0" t="inlineStr">
        <is>
          <t>Educational Media Services</t>
        </is>
      </c>
      <c r="E858" s="0" t="inlineStr">
        <is>
          <t>Academic Support</t>
        </is>
      </c>
      <c r="F858" s="0" t="inlineStr">
        <is>
          <t>Academic Support</t>
        </is>
      </c>
      <c r="G858" s="0">
        <v>59897.75</v>
      </c>
    </row>
    <row outlineLevel="0" r="859">
      <c r="A859" s="0" t="inlineStr">
        <is>
          <t>0308</t>
        </is>
      </c>
      <c r="B859" s="0" t="inlineStr">
        <is>
          <t>Ridgewater</t>
        </is>
      </c>
      <c r="C859" s="0" t="inlineStr">
        <is>
          <t>440</t>
        </is>
      </c>
      <c r="D859" s="0" t="inlineStr">
        <is>
          <t>Academic Computing Support</t>
        </is>
      </c>
      <c r="E859" s="0" t="inlineStr">
        <is>
          <t>Academic Support</t>
        </is>
      </c>
      <c r="F859" s="0" t="inlineStr">
        <is>
          <t>Academic Support</t>
        </is>
      </c>
      <c r="G859" s="0">
        <v>528170.57</v>
      </c>
    </row>
    <row outlineLevel="0" r="860">
      <c r="A860" s="0" t="inlineStr">
        <is>
          <t>0308</t>
        </is>
      </c>
      <c r="B860" s="0" t="inlineStr">
        <is>
          <t>Ridgewater</t>
        </is>
      </c>
      <c r="C860" s="0" t="inlineStr">
        <is>
          <t>460</t>
        </is>
      </c>
      <c r="D860" s="0" t="inlineStr">
        <is>
          <t>Academic Administration</t>
        </is>
      </c>
      <c r="E860" s="0" t="inlineStr">
        <is>
          <t>Academic Support</t>
        </is>
      </c>
      <c r="F860" s="0" t="inlineStr">
        <is>
          <t>Academic Support</t>
        </is>
      </c>
      <c r="G860" s="0">
        <v>1435027.29</v>
      </c>
    </row>
    <row outlineLevel="0" r="861">
      <c r="A861" s="0" t="inlineStr">
        <is>
          <t>0308</t>
        </is>
      </c>
      <c r="B861" s="0" t="inlineStr">
        <is>
          <t>Ridgewater</t>
        </is>
      </c>
      <c r="C861" s="0" t="inlineStr">
        <is>
          <t>470</t>
        </is>
      </c>
      <c r="D861" s="0" t="inlineStr">
        <is>
          <t>Course and Curriculum Development</t>
        </is>
      </c>
      <c r="E861" s="0" t="inlineStr">
        <is>
          <t>Academic Support</t>
        </is>
      </c>
      <c r="F861" s="0" t="inlineStr">
        <is>
          <t>Academic Support</t>
        </is>
      </c>
      <c r="G861" s="0">
        <v>5256.76</v>
      </c>
    </row>
    <row outlineLevel="0" r="862">
      <c r="A862" s="0" t="inlineStr">
        <is>
          <t>0308</t>
        </is>
      </c>
      <c r="B862" s="0" t="inlineStr">
        <is>
          <t>Ridgewater</t>
        </is>
      </c>
      <c r="C862" s="0" t="inlineStr">
        <is>
          <t>480</t>
        </is>
      </c>
      <c r="D862" s="0" t="inlineStr">
        <is>
          <t>Academic Personnel Development</t>
        </is>
      </c>
      <c r="E862" s="0" t="inlineStr">
        <is>
          <t>Academic Support</t>
        </is>
      </c>
      <c r="F862" s="0" t="inlineStr">
        <is>
          <t>Academic Support</t>
        </is>
      </c>
      <c r="G862" s="0">
        <v>519548.71</v>
      </c>
    </row>
    <row outlineLevel="0" r="863">
      <c r="A863" s="0" t="inlineStr">
        <is>
          <t>0308</t>
        </is>
      </c>
      <c r="B863" s="0" t="inlineStr">
        <is>
          <t>Ridgewater</t>
        </is>
      </c>
      <c r="C863" s="0" t="inlineStr">
        <is>
          <t>510</t>
        </is>
      </c>
      <c r="D863" s="0" t="inlineStr">
        <is>
          <t>Social and Cultural Development</t>
        </is>
      </c>
      <c r="E863" s="0" t="inlineStr">
        <is>
          <t>Student Services</t>
        </is>
      </c>
      <c r="F863" s="0" t="inlineStr">
        <is>
          <t>Student Services</t>
        </is>
      </c>
      <c r="G863" s="0">
        <v>8417.18</v>
      </c>
    </row>
    <row outlineLevel="0" r="864">
      <c r="A864" s="0" t="inlineStr">
        <is>
          <t>0308</t>
        </is>
      </c>
      <c r="B864" s="0" t="inlineStr">
        <is>
          <t>Ridgewater</t>
        </is>
      </c>
      <c r="C864" s="0" t="inlineStr">
        <is>
          <t>515</t>
        </is>
      </c>
      <c r="D864" s="0" t="inlineStr">
        <is>
          <t>Intercollegiate Athletics</t>
        </is>
      </c>
      <c r="E864" s="0" t="inlineStr">
        <is>
          <t>Other</t>
        </is>
      </c>
      <c r="F864" s="0" t="inlineStr">
        <is>
          <t>Student Services</t>
        </is>
      </c>
      <c r="G864" s="0">
        <v>1374.73</v>
      </c>
    </row>
    <row outlineLevel="0" r="865">
      <c r="A865" s="0" t="inlineStr">
        <is>
          <t>0308</t>
        </is>
      </c>
      <c r="B865" s="0" t="inlineStr">
        <is>
          <t>Ridgewater</t>
        </is>
      </c>
      <c r="C865" s="0" t="inlineStr">
        <is>
          <t>530</t>
        </is>
      </c>
      <c r="D865" s="0" t="inlineStr">
        <is>
          <t>Counseling and Career Guidance</t>
        </is>
      </c>
      <c r="E865" s="0" t="inlineStr">
        <is>
          <t>Student Services</t>
        </is>
      </c>
      <c r="F865" s="0" t="inlineStr">
        <is>
          <t>Student Services</t>
        </is>
      </c>
      <c r="G865" s="0">
        <v>259781.08</v>
      </c>
    </row>
    <row outlineLevel="0" r="866">
      <c r="A866" s="0" t="inlineStr">
        <is>
          <t>0308</t>
        </is>
      </c>
      <c r="B866" s="0" t="inlineStr">
        <is>
          <t>Ridgewater</t>
        </is>
      </c>
      <c r="C866" s="0" t="inlineStr">
        <is>
          <t>540</t>
        </is>
      </c>
      <c r="D866" s="0" t="inlineStr">
        <is>
          <t>Financial Aid</t>
        </is>
      </c>
      <c r="E866" s="0" t="inlineStr">
        <is>
          <t>Student Services</t>
        </is>
      </c>
      <c r="F866" s="0" t="inlineStr">
        <is>
          <t>Student Services</t>
        </is>
      </c>
      <c r="G866" s="0">
        <v>445032.8</v>
      </c>
    </row>
    <row outlineLevel="0" r="867">
      <c r="A867" s="0" t="inlineStr">
        <is>
          <t>0308</t>
        </is>
      </c>
      <c r="B867" s="0" t="inlineStr">
        <is>
          <t>Ridgewater</t>
        </is>
      </c>
      <c r="C867" s="0" t="inlineStr">
        <is>
          <t>550</t>
        </is>
      </c>
      <c r="D867" s="0" t="inlineStr">
        <is>
          <t>Student Support</t>
        </is>
      </c>
      <c r="E867" s="0" t="inlineStr">
        <is>
          <t>Student Services</t>
        </is>
      </c>
      <c r="F867" s="0" t="inlineStr">
        <is>
          <t>Student Services</t>
        </is>
      </c>
      <c r="G867" s="0">
        <v>556298.75</v>
      </c>
    </row>
    <row outlineLevel="0" r="868">
      <c r="A868" s="0" t="inlineStr">
        <is>
          <t>0308</t>
        </is>
      </c>
      <c r="B868" s="0" t="inlineStr">
        <is>
          <t>Ridgewater</t>
        </is>
      </c>
      <c r="C868" s="0" t="inlineStr">
        <is>
          <t>560</t>
        </is>
      </c>
      <c r="D868" s="0" t="inlineStr">
        <is>
          <t>Student Services Administration</t>
        </is>
      </c>
      <c r="E868" s="0" t="inlineStr">
        <is>
          <t>Student Services</t>
        </is>
      </c>
      <c r="F868" s="0" t="inlineStr">
        <is>
          <t>Student Services</t>
        </is>
      </c>
      <c r="G868" s="0">
        <v>199201.6</v>
      </c>
    </row>
    <row outlineLevel="0" r="869">
      <c r="A869" s="0" t="inlineStr">
        <is>
          <t>0308</t>
        </is>
      </c>
      <c r="B869" s="0" t="inlineStr">
        <is>
          <t>Ridgewater</t>
        </is>
      </c>
      <c r="C869" s="0" t="inlineStr">
        <is>
          <t>590</t>
        </is>
      </c>
      <c r="D869" s="0" t="inlineStr">
        <is>
          <t>Admissions, Records and Recruitment Mkt</t>
        </is>
      </c>
      <c r="E869" s="0" t="inlineStr">
        <is>
          <t>Student Services</t>
        </is>
      </c>
      <c r="F869" s="0" t="inlineStr">
        <is>
          <t>Student Services</t>
        </is>
      </c>
      <c r="G869" s="0">
        <v>2429980.68</v>
      </c>
    </row>
    <row outlineLevel="0" r="870">
      <c r="A870" s="0" t="inlineStr">
        <is>
          <t>0308</t>
        </is>
      </c>
      <c r="B870" s="0" t="inlineStr">
        <is>
          <t>Ridgewater</t>
        </is>
      </c>
      <c r="C870" s="0" t="inlineStr">
        <is>
          <t>610</t>
        </is>
      </c>
      <c r="D870" s="0" t="inlineStr">
        <is>
          <t>Executive Management</t>
        </is>
      </c>
      <c r="E870" s="0" t="inlineStr">
        <is>
          <t>Institution Support</t>
        </is>
      </c>
      <c r="F870" s="0" t="inlineStr">
        <is>
          <t>Institution Support</t>
        </is>
      </c>
      <c r="G870" s="0">
        <v>892758.53</v>
      </c>
    </row>
    <row outlineLevel="0" r="871">
      <c r="A871" s="0" t="inlineStr">
        <is>
          <t>0308</t>
        </is>
      </c>
      <c r="B871" s="0" t="inlineStr">
        <is>
          <t>Ridgewater</t>
        </is>
      </c>
      <c r="C871" s="0" t="inlineStr">
        <is>
          <t>620</t>
        </is>
      </c>
      <c r="D871" s="0" t="inlineStr">
        <is>
          <t>Fiscal Operations</t>
        </is>
      </c>
      <c r="E871" s="0" t="inlineStr">
        <is>
          <t>Institution Support</t>
        </is>
      </c>
      <c r="F871" s="0" t="inlineStr">
        <is>
          <t>Institution Support</t>
        </is>
      </c>
      <c r="G871" s="0">
        <v>595837.46</v>
      </c>
    </row>
    <row outlineLevel="0" r="872">
      <c r="A872" s="0" t="inlineStr">
        <is>
          <t>0308</t>
        </is>
      </c>
      <c r="B872" s="0" t="inlineStr">
        <is>
          <t>Ridgewater</t>
        </is>
      </c>
      <c r="C872" s="0" t="inlineStr">
        <is>
          <t>625</t>
        </is>
      </c>
      <c r="D872" s="0" t="inlineStr">
        <is>
          <t>Administrative Computing</t>
        </is>
      </c>
      <c r="E872" s="0" t="inlineStr">
        <is>
          <t>Institution Support</t>
        </is>
      </c>
      <c r="F872" s="0" t="inlineStr">
        <is>
          <t>Institution Support</t>
        </is>
      </c>
      <c r="G872" s="0">
        <v>1635318.21</v>
      </c>
    </row>
    <row outlineLevel="0" r="873">
      <c r="A873" s="0" t="inlineStr">
        <is>
          <t>0308</t>
        </is>
      </c>
      <c r="B873" s="0" t="inlineStr">
        <is>
          <t>Ridgewater</t>
        </is>
      </c>
      <c r="C873" s="0" t="inlineStr">
        <is>
          <t>630</t>
        </is>
      </c>
      <c r="D873" s="0" t="inlineStr">
        <is>
          <t>General Administrative</t>
        </is>
      </c>
      <c r="E873" s="0" t="inlineStr">
        <is>
          <t>Institution Support</t>
        </is>
      </c>
      <c r="F873" s="0" t="inlineStr">
        <is>
          <t>Institution Support</t>
        </is>
      </c>
      <c r="G873" s="0">
        <v>1088631.73</v>
      </c>
    </row>
    <row outlineLevel="0" r="874">
      <c r="A874" s="0" t="inlineStr">
        <is>
          <t>0308</t>
        </is>
      </c>
      <c r="B874" s="0" t="inlineStr">
        <is>
          <t>Ridgewater</t>
        </is>
      </c>
      <c r="C874" s="0" t="inlineStr">
        <is>
          <t>650</t>
        </is>
      </c>
      <c r="D874" s="0" t="inlineStr">
        <is>
          <t>Staff Development</t>
        </is>
      </c>
      <c r="E874" s="0" t="inlineStr">
        <is>
          <t>Institution Support</t>
        </is>
      </c>
      <c r="F874" s="0" t="inlineStr">
        <is>
          <t>Institution Support</t>
        </is>
      </c>
      <c r="G874" s="0">
        <v>5194.81</v>
      </c>
    </row>
    <row outlineLevel="0" r="875">
      <c r="A875" s="0" t="inlineStr">
        <is>
          <t>0308</t>
        </is>
      </c>
      <c r="B875" s="0" t="inlineStr">
        <is>
          <t>Ridgewater</t>
        </is>
      </c>
      <c r="C875" s="0" t="inlineStr">
        <is>
          <t>670</t>
        </is>
      </c>
      <c r="D875" s="0" t="inlineStr">
        <is>
          <t>Public Relations/Development</t>
        </is>
      </c>
      <c r="E875" s="0" t="inlineStr">
        <is>
          <t>Institution Support</t>
        </is>
      </c>
      <c r="F875" s="0" t="inlineStr">
        <is>
          <t>Institution Support</t>
        </is>
      </c>
      <c r="G875" s="0">
        <v>145910.02</v>
      </c>
    </row>
    <row outlineLevel="0" r="876">
      <c r="A876" s="0" t="inlineStr">
        <is>
          <t>0308</t>
        </is>
      </c>
      <c r="B876" s="0" t="inlineStr">
        <is>
          <t>Ridgewater</t>
        </is>
      </c>
      <c r="C876" s="0" t="inlineStr">
        <is>
          <t>710</t>
        </is>
      </c>
      <c r="D876" s="0" t="inlineStr">
        <is>
          <t>Physical Plant Operations</t>
        </is>
      </c>
      <c r="E876" s="0" t="inlineStr">
        <is>
          <t>Phys Plant Operation</t>
        </is>
      </c>
      <c r="F876" s="0" t="inlineStr">
        <is>
          <t>Physical Plant</t>
        </is>
      </c>
      <c r="G876" s="0">
        <v>3267004.72</v>
      </c>
    </row>
    <row outlineLevel="0" r="877">
      <c r="A877" s="0" t="inlineStr">
        <is>
          <t>0308</t>
        </is>
      </c>
      <c r="B877" s="0" t="inlineStr">
        <is>
          <t>Ridgewater</t>
        </is>
      </c>
      <c r="C877" s="0" t="inlineStr">
        <is>
          <t>800</t>
        </is>
      </c>
      <c r="D877" s="0" t="inlineStr">
        <is>
          <t>Scholarship / Financial Aid</t>
        </is>
      </c>
      <c r="E877" s="0" t="inlineStr">
        <is>
          <t>Student Services</t>
        </is>
      </c>
      <c r="F877" s="0" t="inlineStr">
        <is>
          <t>Student Services</t>
        </is>
      </c>
      <c r="G877" s="0">
        <v>60236.61</v>
      </c>
    </row>
    <row outlineLevel="0" r="878">
      <c r="A878" s="0" t="inlineStr">
        <is>
          <t>0308</t>
        </is>
      </c>
      <c r="B878" s="0" t="inlineStr">
        <is>
          <t>Ridgewater</t>
        </is>
      </c>
      <c r="C878" s="0" t="inlineStr">
        <is>
          <t>999</t>
        </is>
      </c>
      <c r="D878" s="0" t="inlineStr">
        <is>
          <t>Revenue Only Cost Centers</t>
        </is>
      </c>
      <c r="E878" s="0" t="inlineStr">
        <is>
          <t>Institution Support</t>
        </is>
      </c>
      <c r="F878" s="0" t="inlineStr">
        <is>
          <t>Institution Support</t>
        </is>
      </c>
      <c r="G878" s="0">
        <v>195071.33</v>
      </c>
    </row>
    <row outlineLevel="0" r="879">
      <c r="A879" s="0" t="inlineStr">
        <is>
          <t>0309</t>
        </is>
      </c>
      <c r="B879" s="0" t="inlineStr">
        <is>
          <t>So Central</t>
        </is>
      </c>
      <c r="C879" s="0" t="inlineStr">
        <is>
          <t>110</t>
        </is>
      </c>
      <c r="D879" s="0" t="inlineStr">
        <is>
          <t>General Academic</t>
        </is>
      </c>
      <c r="E879" s="0" t="inlineStr">
        <is>
          <t>Instruction</t>
        </is>
      </c>
      <c r="F879" s="0" t="inlineStr">
        <is>
          <t>Instruction</t>
        </is>
      </c>
      <c r="G879" s="0">
        <v>3605865.26</v>
      </c>
    </row>
    <row outlineLevel="0" r="880">
      <c r="A880" s="0" t="inlineStr">
        <is>
          <t>0309</t>
        </is>
      </c>
      <c r="B880" s="0" t="inlineStr">
        <is>
          <t>So Central</t>
        </is>
      </c>
      <c r="C880" s="0" t="inlineStr">
        <is>
          <t>120</t>
        </is>
      </c>
      <c r="D880" s="0" t="inlineStr">
        <is>
          <t>Occupational &amp; Vocational Instruction</t>
        </is>
      </c>
      <c r="E880" s="0" t="inlineStr">
        <is>
          <t>Instruction</t>
        </is>
      </c>
      <c r="F880" s="0" t="inlineStr">
        <is>
          <t>Instruction</t>
        </is>
      </c>
      <c r="G880" s="0">
        <v>8567716.19</v>
      </c>
    </row>
    <row outlineLevel="0" r="881">
      <c r="A881" s="0" t="inlineStr">
        <is>
          <t>0309</t>
        </is>
      </c>
      <c r="B881" s="0" t="inlineStr">
        <is>
          <t>So Central</t>
        </is>
      </c>
      <c r="C881" s="0" t="inlineStr">
        <is>
          <t>130</t>
        </is>
      </c>
      <c r="D881" s="0" t="inlineStr">
        <is>
          <t>Special Session</t>
        </is>
      </c>
      <c r="E881" s="0" t="inlineStr">
        <is>
          <t>Instruction</t>
        </is>
      </c>
      <c r="F881" s="0" t="inlineStr">
        <is>
          <t>Instruction</t>
        </is>
      </c>
      <c r="G881" s="0">
        <v>848.01</v>
      </c>
    </row>
    <row outlineLevel="0" r="882">
      <c r="A882" s="0" t="inlineStr">
        <is>
          <t>0309</t>
        </is>
      </c>
      <c r="B882" s="0" t="inlineStr">
        <is>
          <t>So Central</t>
        </is>
      </c>
      <c r="C882" s="0" t="inlineStr">
        <is>
          <t>160</t>
        </is>
      </c>
      <c r="D882" s="0" t="inlineStr">
        <is>
          <t>Continuing Education/Hour Based Training</t>
        </is>
      </c>
      <c r="E882" s="0" t="inlineStr">
        <is>
          <t>Public Service</t>
        </is>
      </c>
      <c r="F882" s="0" t="inlineStr">
        <is>
          <t>Instruction</t>
        </is>
      </c>
      <c r="G882" s="0">
        <v>1508716.09</v>
      </c>
    </row>
    <row outlineLevel="0" r="883">
      <c r="A883" s="0" t="inlineStr">
        <is>
          <t>0309</t>
        </is>
      </c>
      <c r="B883" s="0" t="inlineStr">
        <is>
          <t>So Central</t>
        </is>
      </c>
      <c r="C883" s="0" t="inlineStr">
        <is>
          <t>320</t>
        </is>
      </c>
      <c r="D883" s="0" t="inlineStr">
        <is>
          <t>Community Service</t>
        </is>
      </c>
      <c r="E883" s="0" t="inlineStr">
        <is>
          <t>Public Service</t>
        </is>
      </c>
      <c r="F883" s="0" t="inlineStr">
        <is>
          <t>Public Service</t>
        </is>
      </c>
      <c r="G883" s="0">
        <v>26976.13</v>
      </c>
    </row>
    <row outlineLevel="0" r="884">
      <c r="A884" s="0" t="inlineStr">
        <is>
          <t>0309</t>
        </is>
      </c>
      <c r="B884" s="0" t="inlineStr">
        <is>
          <t>So Central</t>
        </is>
      </c>
      <c r="C884" s="0" t="inlineStr">
        <is>
          <t>410</t>
        </is>
      </c>
      <c r="D884" s="0" t="inlineStr">
        <is>
          <t>Libraries</t>
        </is>
      </c>
      <c r="E884" s="0" t="inlineStr">
        <is>
          <t>Academic Support</t>
        </is>
      </c>
      <c r="F884" s="0" t="inlineStr">
        <is>
          <t>Academic Support</t>
        </is>
      </c>
      <c r="G884" s="0">
        <v>436322.41</v>
      </c>
    </row>
    <row outlineLevel="0" r="885">
      <c r="A885" s="0" t="inlineStr">
        <is>
          <t>0309</t>
        </is>
      </c>
      <c r="B885" s="0" t="inlineStr">
        <is>
          <t>So Central</t>
        </is>
      </c>
      <c r="C885" s="0" t="inlineStr">
        <is>
          <t>430</t>
        </is>
      </c>
      <c r="D885" s="0" t="inlineStr">
        <is>
          <t>Educational Media Services</t>
        </is>
      </c>
      <c r="E885" s="0" t="inlineStr">
        <is>
          <t>Academic Support</t>
        </is>
      </c>
      <c r="F885" s="0" t="inlineStr">
        <is>
          <t>Academic Support</t>
        </is>
      </c>
      <c r="G885" s="0">
        <v>7287.2</v>
      </c>
    </row>
    <row outlineLevel="0" r="886">
      <c r="A886" s="0" t="inlineStr">
        <is>
          <t>0309</t>
        </is>
      </c>
      <c r="B886" s="0" t="inlineStr">
        <is>
          <t>So Central</t>
        </is>
      </c>
      <c r="C886" s="0" t="inlineStr">
        <is>
          <t>440</t>
        </is>
      </c>
      <c r="D886" s="0" t="inlineStr">
        <is>
          <t>Academic Computing Support</t>
        </is>
      </c>
      <c r="E886" s="0" t="inlineStr">
        <is>
          <t>Academic Support</t>
        </is>
      </c>
      <c r="F886" s="0" t="inlineStr">
        <is>
          <t>Academic Support</t>
        </is>
      </c>
      <c r="G886" s="0">
        <v>1079635.72</v>
      </c>
    </row>
    <row outlineLevel="0" r="887">
      <c r="A887" s="0" t="inlineStr">
        <is>
          <t>0309</t>
        </is>
      </c>
      <c r="B887" s="0" t="inlineStr">
        <is>
          <t>So Central</t>
        </is>
      </c>
      <c r="C887" s="0" t="inlineStr">
        <is>
          <t>450</t>
        </is>
      </c>
      <c r="D887" s="0" t="inlineStr">
        <is>
          <t>Ancillary Support</t>
        </is>
      </c>
      <c r="E887" s="0" t="inlineStr">
        <is>
          <t>Academic Support</t>
        </is>
      </c>
      <c r="F887" s="0" t="inlineStr">
        <is>
          <t>Academic Support</t>
        </is>
      </c>
      <c r="G887" s="0">
        <v>13351.86</v>
      </c>
    </row>
    <row outlineLevel="0" r="888">
      <c r="A888" s="0" t="inlineStr">
        <is>
          <t>0309</t>
        </is>
      </c>
      <c r="B888" s="0" t="inlineStr">
        <is>
          <t>So Central</t>
        </is>
      </c>
      <c r="C888" s="0" t="inlineStr">
        <is>
          <t>460</t>
        </is>
      </c>
      <c r="D888" s="0" t="inlineStr">
        <is>
          <t>Academic Administration</t>
        </is>
      </c>
      <c r="E888" s="0" t="inlineStr">
        <is>
          <t>Academic Support</t>
        </is>
      </c>
      <c r="F888" s="0" t="inlineStr">
        <is>
          <t>Academic Support</t>
        </is>
      </c>
      <c r="G888" s="0">
        <v>2254979.51</v>
      </c>
    </row>
    <row outlineLevel="0" r="889">
      <c r="A889" s="0" t="inlineStr">
        <is>
          <t>0309</t>
        </is>
      </c>
      <c r="B889" s="0" t="inlineStr">
        <is>
          <t>So Central</t>
        </is>
      </c>
      <c r="C889" s="0" t="inlineStr">
        <is>
          <t>470</t>
        </is>
      </c>
      <c r="D889" s="0" t="inlineStr">
        <is>
          <t>Course and Curriculum Development</t>
        </is>
      </c>
      <c r="E889" s="0" t="inlineStr">
        <is>
          <t>Academic Support</t>
        </is>
      </c>
      <c r="F889" s="0" t="inlineStr">
        <is>
          <t>Academic Support</t>
        </is>
      </c>
      <c r="G889" s="0">
        <v>113425.6</v>
      </c>
    </row>
    <row outlineLevel="0" r="890">
      <c r="A890" s="0" t="inlineStr">
        <is>
          <t>0309</t>
        </is>
      </c>
      <c r="B890" s="0" t="inlineStr">
        <is>
          <t>So Central</t>
        </is>
      </c>
      <c r="C890" s="0" t="inlineStr">
        <is>
          <t>480</t>
        </is>
      </c>
      <c r="D890" s="0" t="inlineStr">
        <is>
          <t>Academic Personnel Development</t>
        </is>
      </c>
      <c r="E890" s="0" t="inlineStr">
        <is>
          <t>Academic Support</t>
        </is>
      </c>
      <c r="F890" s="0" t="inlineStr">
        <is>
          <t>Academic Support</t>
        </is>
      </c>
      <c r="G890" s="0">
        <v>144544.3</v>
      </c>
    </row>
    <row outlineLevel="0" r="891">
      <c r="A891" s="0" t="inlineStr">
        <is>
          <t>0309</t>
        </is>
      </c>
      <c r="B891" s="0" t="inlineStr">
        <is>
          <t>So Central</t>
        </is>
      </c>
      <c r="C891" s="0" t="inlineStr">
        <is>
          <t>510</t>
        </is>
      </c>
      <c r="D891" s="0" t="inlineStr">
        <is>
          <t>Social and Cultural Development</t>
        </is>
      </c>
      <c r="E891" s="0" t="inlineStr">
        <is>
          <t>Student Services</t>
        </is>
      </c>
      <c r="F891" s="0" t="inlineStr">
        <is>
          <t>Student Services</t>
        </is>
      </c>
      <c r="G891" s="0">
        <v>33088.25</v>
      </c>
    </row>
    <row outlineLevel="0" r="892">
      <c r="A892" s="0" t="inlineStr">
        <is>
          <t>0309</t>
        </is>
      </c>
      <c r="B892" s="0" t="inlineStr">
        <is>
          <t>So Central</t>
        </is>
      </c>
      <c r="C892" s="0" t="inlineStr">
        <is>
          <t>530</t>
        </is>
      </c>
      <c r="D892" s="0" t="inlineStr">
        <is>
          <t>Counseling and Career Guidance</t>
        </is>
      </c>
      <c r="E892" s="0" t="inlineStr">
        <is>
          <t>Student Services</t>
        </is>
      </c>
      <c r="F892" s="0" t="inlineStr">
        <is>
          <t>Student Services</t>
        </is>
      </c>
      <c r="G892" s="0">
        <v>142073.22</v>
      </c>
    </row>
    <row outlineLevel="0" r="893">
      <c r="A893" s="0" t="inlineStr">
        <is>
          <t>0309</t>
        </is>
      </c>
      <c r="B893" s="0" t="inlineStr">
        <is>
          <t>So Central</t>
        </is>
      </c>
      <c r="C893" s="0" t="inlineStr">
        <is>
          <t>540</t>
        </is>
      </c>
      <c r="D893" s="0" t="inlineStr">
        <is>
          <t>Financial Aid</t>
        </is>
      </c>
      <c r="E893" s="0" t="inlineStr">
        <is>
          <t>Student Services</t>
        </is>
      </c>
      <c r="F893" s="0" t="inlineStr">
        <is>
          <t>Student Services</t>
        </is>
      </c>
      <c r="G893" s="0">
        <v>313060.47</v>
      </c>
    </row>
    <row outlineLevel="0" r="894">
      <c r="A894" s="0" t="inlineStr">
        <is>
          <t>0309</t>
        </is>
      </c>
      <c r="B894" s="0" t="inlineStr">
        <is>
          <t>So Central</t>
        </is>
      </c>
      <c r="C894" s="0" t="inlineStr">
        <is>
          <t>550</t>
        </is>
      </c>
      <c r="D894" s="0" t="inlineStr">
        <is>
          <t>Student Support</t>
        </is>
      </c>
      <c r="E894" s="0" t="inlineStr">
        <is>
          <t>Student Services</t>
        </is>
      </c>
      <c r="F894" s="0" t="inlineStr">
        <is>
          <t>Student Services</t>
        </is>
      </c>
      <c r="G894" s="0">
        <v>1171817.9</v>
      </c>
    </row>
    <row outlineLevel="0" r="895">
      <c r="A895" s="0" t="inlineStr">
        <is>
          <t>0309</t>
        </is>
      </c>
      <c r="B895" s="0" t="inlineStr">
        <is>
          <t>So Central</t>
        </is>
      </c>
      <c r="C895" s="0" t="inlineStr">
        <is>
          <t>560</t>
        </is>
      </c>
      <c r="D895" s="0" t="inlineStr">
        <is>
          <t>Student Services Administration</t>
        </is>
      </c>
      <c r="E895" s="0" t="inlineStr">
        <is>
          <t>Student Services</t>
        </is>
      </c>
      <c r="F895" s="0" t="inlineStr">
        <is>
          <t>Student Services</t>
        </is>
      </c>
      <c r="G895" s="0">
        <v>228567.66</v>
      </c>
    </row>
    <row outlineLevel="0" r="896">
      <c r="A896" s="0" t="inlineStr">
        <is>
          <t>0309</t>
        </is>
      </c>
      <c r="B896" s="0" t="inlineStr">
        <is>
          <t>So Central</t>
        </is>
      </c>
      <c r="C896" s="0" t="inlineStr">
        <is>
          <t>590</t>
        </is>
      </c>
      <c r="D896" s="0" t="inlineStr">
        <is>
          <t>Admissions, Records and Recruitment Mkt</t>
        </is>
      </c>
      <c r="E896" s="0" t="inlineStr">
        <is>
          <t>Student Services</t>
        </is>
      </c>
      <c r="F896" s="0" t="inlineStr">
        <is>
          <t>Student Services</t>
        </is>
      </c>
      <c r="G896" s="0">
        <v>2042696.54</v>
      </c>
    </row>
    <row outlineLevel="0" r="897">
      <c r="A897" s="0" t="inlineStr">
        <is>
          <t>0309</t>
        </is>
      </c>
      <c r="B897" s="0" t="inlineStr">
        <is>
          <t>So Central</t>
        </is>
      </c>
      <c r="C897" s="0" t="inlineStr">
        <is>
          <t>610</t>
        </is>
      </c>
      <c r="D897" s="0" t="inlineStr">
        <is>
          <t>Executive Management</t>
        </is>
      </c>
      <c r="E897" s="0" t="inlineStr">
        <is>
          <t>Institution Support</t>
        </is>
      </c>
      <c r="F897" s="0" t="inlineStr">
        <is>
          <t>Institution Support</t>
        </is>
      </c>
      <c r="G897" s="0">
        <v>1832142.3</v>
      </c>
    </row>
    <row outlineLevel="0" r="898">
      <c r="A898" s="0" t="inlineStr">
        <is>
          <t>0309</t>
        </is>
      </c>
      <c r="B898" s="0" t="inlineStr">
        <is>
          <t>So Central</t>
        </is>
      </c>
      <c r="C898" s="0" t="inlineStr">
        <is>
          <t>620</t>
        </is>
      </c>
      <c r="D898" s="0" t="inlineStr">
        <is>
          <t>Fiscal Operations</t>
        </is>
      </c>
      <c r="E898" s="0" t="inlineStr">
        <is>
          <t>Institution Support</t>
        </is>
      </c>
      <c r="F898" s="0" t="inlineStr">
        <is>
          <t>Institution Support</t>
        </is>
      </c>
      <c r="G898" s="0">
        <v>455944.12</v>
      </c>
    </row>
    <row outlineLevel="0" r="899">
      <c r="A899" s="0" t="inlineStr">
        <is>
          <t>0309</t>
        </is>
      </c>
      <c r="B899" s="0" t="inlineStr">
        <is>
          <t>So Central</t>
        </is>
      </c>
      <c r="C899" s="0" t="inlineStr">
        <is>
          <t>625</t>
        </is>
      </c>
      <c r="D899" s="0" t="inlineStr">
        <is>
          <t>Administrative Computing</t>
        </is>
      </c>
      <c r="E899" s="0" t="inlineStr">
        <is>
          <t>Institution Support</t>
        </is>
      </c>
      <c r="F899" s="0" t="inlineStr">
        <is>
          <t>Institution Support</t>
        </is>
      </c>
      <c r="G899" s="0">
        <v>930570.93</v>
      </c>
    </row>
    <row outlineLevel="0" r="900">
      <c r="A900" s="0" t="inlineStr">
        <is>
          <t>0309</t>
        </is>
      </c>
      <c r="B900" s="0" t="inlineStr">
        <is>
          <t>So Central</t>
        </is>
      </c>
      <c r="C900" s="0" t="inlineStr">
        <is>
          <t>630</t>
        </is>
      </c>
      <c r="D900" s="0" t="inlineStr">
        <is>
          <t>General Administrative</t>
        </is>
      </c>
      <c r="E900" s="0" t="inlineStr">
        <is>
          <t>Institution Support</t>
        </is>
      </c>
      <c r="F900" s="0" t="inlineStr">
        <is>
          <t>Institution Support</t>
        </is>
      </c>
      <c r="G900" s="0">
        <v>1514985.29</v>
      </c>
    </row>
    <row outlineLevel="0" r="901">
      <c r="A901" s="0" t="inlineStr">
        <is>
          <t>0309</t>
        </is>
      </c>
      <c r="B901" s="0" t="inlineStr">
        <is>
          <t>So Central</t>
        </is>
      </c>
      <c r="C901" s="0" t="inlineStr">
        <is>
          <t>650</t>
        </is>
      </c>
      <c r="D901" s="0" t="inlineStr">
        <is>
          <t>Staff Development</t>
        </is>
      </c>
      <c r="E901" s="0" t="inlineStr">
        <is>
          <t>Institution Support</t>
        </is>
      </c>
      <c r="F901" s="0" t="inlineStr">
        <is>
          <t>Institution Support</t>
        </is>
      </c>
      <c r="G901" s="0">
        <v>19680.41</v>
      </c>
    </row>
    <row outlineLevel="0" r="902">
      <c r="A902" s="0" t="inlineStr">
        <is>
          <t>0309</t>
        </is>
      </c>
      <c r="B902" s="0" t="inlineStr">
        <is>
          <t>So Central</t>
        </is>
      </c>
      <c r="C902" s="0" t="inlineStr">
        <is>
          <t>670</t>
        </is>
      </c>
      <c r="D902" s="0" t="inlineStr">
        <is>
          <t>Public Relations/Development</t>
        </is>
      </c>
      <c r="E902" s="0" t="inlineStr">
        <is>
          <t>Institution Support</t>
        </is>
      </c>
      <c r="F902" s="0" t="inlineStr">
        <is>
          <t>Institution Support</t>
        </is>
      </c>
      <c r="G902" s="0">
        <v>124399.49</v>
      </c>
    </row>
    <row outlineLevel="0" r="903">
      <c r="A903" s="0" t="inlineStr">
        <is>
          <t>0309</t>
        </is>
      </c>
      <c r="B903" s="0" t="inlineStr">
        <is>
          <t>So Central</t>
        </is>
      </c>
      <c r="C903" s="0" t="inlineStr">
        <is>
          <t>710</t>
        </is>
      </c>
      <c r="D903" s="0" t="inlineStr">
        <is>
          <t>Physical Plant Operations</t>
        </is>
      </c>
      <c r="E903" s="0" t="inlineStr">
        <is>
          <t>Phys Plant Operation</t>
        </is>
      </c>
      <c r="F903" s="0" t="inlineStr">
        <is>
          <t>Physical Plant</t>
        </is>
      </c>
      <c r="G903" s="0">
        <v>2659891.01</v>
      </c>
    </row>
    <row outlineLevel="0" r="904">
      <c r="A904" s="0" t="inlineStr">
        <is>
          <t>0309</t>
        </is>
      </c>
      <c r="B904" s="0" t="inlineStr">
        <is>
          <t>So Central</t>
        </is>
      </c>
      <c r="C904" s="0" t="inlineStr">
        <is>
          <t>800</t>
        </is>
      </c>
      <c r="D904" s="0" t="inlineStr">
        <is>
          <t>Scholarship / Financial Aid</t>
        </is>
      </c>
      <c r="E904" s="0" t="inlineStr">
        <is>
          <t>Student Services</t>
        </is>
      </c>
      <c r="F904" s="0" t="inlineStr">
        <is>
          <t>Student Services</t>
        </is>
      </c>
      <c r="G904" s="0">
        <v>46168.72</v>
      </c>
    </row>
    <row outlineLevel="0" r="905">
      <c r="A905" s="0" t="inlineStr">
        <is>
          <t>0309</t>
        </is>
      </c>
      <c r="B905" s="0" t="inlineStr">
        <is>
          <t>So Central</t>
        </is>
      </c>
      <c r="C905" s="0" t="inlineStr">
        <is>
          <t>950</t>
        </is>
      </c>
      <c r="D905" s="0" t="inlineStr">
        <is>
          <t>Agency</t>
        </is>
      </c>
      <c r="G905" s="0">
        <v>170509.86</v>
      </c>
    </row>
    <row outlineLevel="0" r="906">
      <c r="A906" s="0" t="inlineStr">
        <is>
          <t>0310</t>
        </is>
      </c>
      <c r="B906" s="0" t="inlineStr">
        <is>
          <t>Hibbing CC</t>
        </is>
      </c>
      <c r="C906" s="0" t="inlineStr">
        <is>
          <t>110</t>
        </is>
      </c>
      <c r="D906" s="0" t="inlineStr">
        <is>
          <t>General Academic</t>
        </is>
      </c>
      <c r="E906" s="0" t="inlineStr">
        <is>
          <t>Instruction</t>
        </is>
      </c>
      <c r="F906" s="0" t="inlineStr">
        <is>
          <t>Instruction</t>
        </is>
      </c>
      <c r="G906" s="0">
        <v>1566199.48</v>
      </c>
    </row>
    <row outlineLevel="0" r="907">
      <c r="A907" s="0" t="inlineStr">
        <is>
          <t>0310</t>
        </is>
      </c>
      <c r="B907" s="0" t="inlineStr">
        <is>
          <t>Hibbing CC</t>
        </is>
      </c>
      <c r="C907" s="0" t="inlineStr">
        <is>
          <t>120</t>
        </is>
      </c>
      <c r="D907" s="0" t="inlineStr">
        <is>
          <t>Occupational &amp; Vocational Instruction</t>
        </is>
      </c>
      <c r="E907" s="0" t="inlineStr">
        <is>
          <t>Instruction</t>
        </is>
      </c>
      <c r="F907" s="0" t="inlineStr">
        <is>
          <t>Instruction</t>
        </is>
      </c>
      <c r="G907" s="0">
        <v>3713421.86</v>
      </c>
    </row>
    <row outlineLevel="0" r="908">
      <c r="A908" s="0" t="inlineStr">
        <is>
          <t>0310</t>
        </is>
      </c>
      <c r="B908" s="0" t="inlineStr">
        <is>
          <t>Hibbing CC</t>
        </is>
      </c>
      <c r="C908" s="0" t="inlineStr">
        <is>
          <t>160</t>
        </is>
      </c>
      <c r="D908" s="0" t="inlineStr">
        <is>
          <t>Continuing Education/Hour Based Training</t>
        </is>
      </c>
      <c r="E908" s="0" t="inlineStr">
        <is>
          <t>Public Service</t>
        </is>
      </c>
      <c r="F908" s="0" t="inlineStr">
        <is>
          <t>Instruction</t>
        </is>
      </c>
      <c r="G908" s="0">
        <v>586260.38</v>
      </c>
    </row>
    <row outlineLevel="0" r="909">
      <c r="A909" s="0" t="inlineStr">
        <is>
          <t>0310</t>
        </is>
      </c>
      <c r="B909" s="0" t="inlineStr">
        <is>
          <t>Hibbing CC</t>
        </is>
      </c>
      <c r="C909" s="0" t="inlineStr">
        <is>
          <t>320</t>
        </is>
      </c>
      <c r="D909" s="0" t="inlineStr">
        <is>
          <t>Community Service</t>
        </is>
      </c>
      <c r="E909" s="0" t="inlineStr">
        <is>
          <t>Public Service</t>
        </is>
      </c>
      <c r="F909" s="0" t="inlineStr">
        <is>
          <t>Public Service</t>
        </is>
      </c>
      <c r="G909" s="0">
        <v>109736.98</v>
      </c>
    </row>
    <row outlineLevel="0" r="910">
      <c r="A910" s="0" t="inlineStr">
        <is>
          <t>0310</t>
        </is>
      </c>
      <c r="B910" s="0" t="inlineStr">
        <is>
          <t>Hibbing CC</t>
        </is>
      </c>
      <c r="C910" s="0" t="inlineStr">
        <is>
          <t>410</t>
        </is>
      </c>
      <c r="D910" s="0" t="inlineStr">
        <is>
          <t>Libraries</t>
        </is>
      </c>
      <c r="E910" s="0" t="inlineStr">
        <is>
          <t>Academic Support</t>
        </is>
      </c>
      <c r="F910" s="0" t="inlineStr">
        <is>
          <t>Academic Support</t>
        </is>
      </c>
      <c r="G910" s="0">
        <v>98804.62</v>
      </c>
    </row>
    <row outlineLevel="0" r="911">
      <c r="A911" s="0" t="inlineStr">
        <is>
          <t>0310</t>
        </is>
      </c>
      <c r="B911" s="0" t="inlineStr">
        <is>
          <t>Hibbing CC</t>
        </is>
      </c>
      <c r="C911" s="0" t="inlineStr">
        <is>
          <t>440</t>
        </is>
      </c>
      <c r="D911" s="0" t="inlineStr">
        <is>
          <t>Academic Computing Support</t>
        </is>
      </c>
      <c r="E911" s="0" t="inlineStr">
        <is>
          <t>Academic Support</t>
        </is>
      </c>
      <c r="F911" s="0" t="inlineStr">
        <is>
          <t>Academic Support</t>
        </is>
      </c>
      <c r="G911" s="0">
        <v>197613.18</v>
      </c>
    </row>
    <row outlineLevel="0" r="912">
      <c r="A912" s="0" t="inlineStr">
        <is>
          <t>0310</t>
        </is>
      </c>
      <c r="B912" s="0" t="inlineStr">
        <is>
          <t>Hibbing CC</t>
        </is>
      </c>
      <c r="C912" s="0" t="inlineStr">
        <is>
          <t>450</t>
        </is>
      </c>
      <c r="D912" s="0" t="inlineStr">
        <is>
          <t>Ancillary Support</t>
        </is>
      </c>
      <c r="E912" s="0" t="inlineStr">
        <is>
          <t>Academic Support</t>
        </is>
      </c>
      <c r="F912" s="0" t="inlineStr">
        <is>
          <t>Academic Support</t>
        </is>
      </c>
      <c r="G912" s="0">
        <v>32111.7</v>
      </c>
    </row>
    <row outlineLevel="0" r="913">
      <c r="A913" s="0" t="inlineStr">
        <is>
          <t>0310</t>
        </is>
      </c>
      <c r="B913" s="0" t="inlineStr">
        <is>
          <t>Hibbing CC</t>
        </is>
      </c>
      <c r="C913" s="0" t="inlineStr">
        <is>
          <t>460</t>
        </is>
      </c>
      <c r="D913" s="0" t="inlineStr">
        <is>
          <t>Academic Administration</t>
        </is>
      </c>
      <c r="E913" s="0" t="inlineStr">
        <is>
          <t>Academic Support</t>
        </is>
      </c>
      <c r="F913" s="0" t="inlineStr">
        <is>
          <t>Academic Support</t>
        </is>
      </c>
      <c r="G913" s="0">
        <v>466101.97</v>
      </c>
    </row>
    <row outlineLevel="0" r="914">
      <c r="A914" s="0" t="inlineStr">
        <is>
          <t>0310</t>
        </is>
      </c>
      <c r="B914" s="0" t="inlineStr">
        <is>
          <t>Hibbing CC</t>
        </is>
      </c>
      <c r="C914" s="0" t="inlineStr">
        <is>
          <t>470</t>
        </is>
      </c>
      <c r="D914" s="0" t="inlineStr">
        <is>
          <t>Course and Curriculum Development</t>
        </is>
      </c>
      <c r="E914" s="0" t="inlineStr">
        <is>
          <t>Academic Support</t>
        </is>
      </c>
      <c r="F914" s="0" t="inlineStr">
        <is>
          <t>Academic Support</t>
        </is>
      </c>
      <c r="G914" s="0">
        <v>19229.4</v>
      </c>
    </row>
    <row outlineLevel="0" r="915">
      <c r="A915" s="0" t="inlineStr">
        <is>
          <t>0310</t>
        </is>
      </c>
      <c r="B915" s="0" t="inlineStr">
        <is>
          <t>Hibbing CC</t>
        </is>
      </c>
      <c r="C915" s="0" t="inlineStr">
        <is>
          <t>480</t>
        </is>
      </c>
      <c r="D915" s="0" t="inlineStr">
        <is>
          <t>Academic Personnel Development</t>
        </is>
      </c>
      <c r="E915" s="0" t="inlineStr">
        <is>
          <t>Academic Support</t>
        </is>
      </c>
      <c r="F915" s="0" t="inlineStr">
        <is>
          <t>Academic Support</t>
        </is>
      </c>
      <c r="G915" s="0">
        <v>42975.31</v>
      </c>
    </row>
    <row outlineLevel="0" r="916">
      <c r="A916" s="0" t="inlineStr">
        <is>
          <t>0310</t>
        </is>
      </c>
      <c r="B916" s="0" t="inlineStr">
        <is>
          <t>Hibbing CC</t>
        </is>
      </c>
      <c r="C916" s="0" t="inlineStr">
        <is>
          <t>510</t>
        </is>
      </c>
      <c r="D916" s="0" t="inlineStr">
        <is>
          <t>Social and Cultural Development</t>
        </is>
      </c>
      <c r="E916" s="0" t="inlineStr">
        <is>
          <t>Student Services</t>
        </is>
      </c>
      <c r="F916" s="0" t="inlineStr">
        <is>
          <t>Student Services</t>
        </is>
      </c>
      <c r="G916" s="0">
        <v>119597.04</v>
      </c>
    </row>
    <row outlineLevel="0" r="917">
      <c r="A917" s="0" t="inlineStr">
        <is>
          <t>0310</t>
        </is>
      </c>
      <c r="B917" s="0" t="inlineStr">
        <is>
          <t>Hibbing CC</t>
        </is>
      </c>
      <c r="C917" s="0" t="inlineStr">
        <is>
          <t>515</t>
        </is>
      </c>
      <c r="D917" s="0" t="inlineStr">
        <is>
          <t>Intercollegiate Athletics</t>
        </is>
      </c>
      <c r="E917" s="0" t="inlineStr">
        <is>
          <t>Other</t>
        </is>
      </c>
      <c r="F917" s="0" t="inlineStr">
        <is>
          <t>Student Services</t>
        </is>
      </c>
      <c r="G917" s="0">
        <v>21021.24</v>
      </c>
    </row>
    <row outlineLevel="0" r="918">
      <c r="A918" s="0" t="inlineStr">
        <is>
          <t>0310</t>
        </is>
      </c>
      <c r="B918" s="0" t="inlineStr">
        <is>
          <t>Hibbing CC</t>
        </is>
      </c>
      <c r="C918" s="0" t="inlineStr">
        <is>
          <t>530</t>
        </is>
      </c>
      <c r="D918" s="0" t="inlineStr">
        <is>
          <t>Counseling and Career Guidance</t>
        </is>
      </c>
      <c r="E918" s="0" t="inlineStr">
        <is>
          <t>Student Services</t>
        </is>
      </c>
      <c r="F918" s="0" t="inlineStr">
        <is>
          <t>Student Services</t>
        </is>
      </c>
      <c r="G918" s="0">
        <v>319168.07</v>
      </c>
    </row>
    <row outlineLevel="0" r="919">
      <c r="A919" s="0" t="inlineStr">
        <is>
          <t>0310</t>
        </is>
      </c>
      <c r="B919" s="0" t="inlineStr">
        <is>
          <t>Hibbing CC</t>
        </is>
      </c>
      <c r="C919" s="0" t="inlineStr">
        <is>
          <t>540</t>
        </is>
      </c>
      <c r="D919" s="0" t="inlineStr">
        <is>
          <t>Financial Aid</t>
        </is>
      </c>
      <c r="E919" s="0" t="inlineStr">
        <is>
          <t>Student Services</t>
        </is>
      </c>
      <c r="F919" s="0" t="inlineStr">
        <is>
          <t>Student Services</t>
        </is>
      </c>
      <c r="G919" s="0">
        <v>145600.12</v>
      </c>
    </row>
    <row outlineLevel="0" r="920">
      <c r="A920" s="0" t="inlineStr">
        <is>
          <t>0310</t>
        </is>
      </c>
      <c r="B920" s="0" t="inlineStr">
        <is>
          <t>Hibbing CC</t>
        </is>
      </c>
      <c r="C920" s="0" t="inlineStr">
        <is>
          <t>550</t>
        </is>
      </c>
      <c r="D920" s="0" t="inlineStr">
        <is>
          <t>Student Support</t>
        </is>
      </c>
      <c r="E920" s="0" t="inlineStr">
        <is>
          <t>Student Services</t>
        </is>
      </c>
      <c r="F920" s="0" t="inlineStr">
        <is>
          <t>Student Services</t>
        </is>
      </c>
      <c r="G920" s="0">
        <v>15372.51</v>
      </c>
    </row>
    <row outlineLevel="0" r="921">
      <c r="A921" s="0" t="inlineStr">
        <is>
          <t>0310</t>
        </is>
      </c>
      <c r="B921" s="0" t="inlineStr">
        <is>
          <t>Hibbing CC</t>
        </is>
      </c>
      <c r="C921" s="0" t="inlineStr">
        <is>
          <t>560</t>
        </is>
      </c>
      <c r="D921" s="0" t="inlineStr">
        <is>
          <t>Student Services Administration</t>
        </is>
      </c>
      <c r="E921" s="0" t="inlineStr">
        <is>
          <t>Student Services</t>
        </is>
      </c>
      <c r="F921" s="0" t="inlineStr">
        <is>
          <t>Student Services</t>
        </is>
      </c>
      <c r="G921" s="0">
        <v>50509.88</v>
      </c>
    </row>
    <row outlineLevel="0" r="922">
      <c r="A922" s="0" t="inlineStr">
        <is>
          <t>0310</t>
        </is>
      </c>
      <c r="B922" s="0" t="inlineStr">
        <is>
          <t>Hibbing CC</t>
        </is>
      </c>
      <c r="C922" s="0" t="inlineStr">
        <is>
          <t>590</t>
        </is>
      </c>
      <c r="D922" s="0" t="inlineStr">
        <is>
          <t>Admissions, Records and Recruitment Mkt</t>
        </is>
      </c>
      <c r="E922" s="0" t="inlineStr">
        <is>
          <t>Student Services</t>
        </is>
      </c>
      <c r="F922" s="0" t="inlineStr">
        <is>
          <t>Student Services</t>
        </is>
      </c>
      <c r="G922" s="0">
        <v>503673.13</v>
      </c>
    </row>
    <row outlineLevel="0" r="923">
      <c r="A923" s="0" t="inlineStr">
        <is>
          <t>0310</t>
        </is>
      </c>
      <c r="B923" s="0" t="inlineStr">
        <is>
          <t>Hibbing CC</t>
        </is>
      </c>
      <c r="C923" s="0" t="inlineStr">
        <is>
          <t>610</t>
        </is>
      </c>
      <c r="D923" s="0" t="inlineStr">
        <is>
          <t>Executive Management</t>
        </is>
      </c>
      <c r="E923" s="0" t="inlineStr">
        <is>
          <t>Institution Support</t>
        </is>
      </c>
      <c r="F923" s="0" t="inlineStr">
        <is>
          <t>Institution Support</t>
        </is>
      </c>
      <c r="G923" s="0">
        <v>875192.38</v>
      </c>
    </row>
    <row outlineLevel="0" r="924">
      <c r="A924" s="0" t="inlineStr">
        <is>
          <t>0310</t>
        </is>
      </c>
      <c r="B924" s="0" t="inlineStr">
        <is>
          <t>Hibbing CC</t>
        </is>
      </c>
      <c r="C924" s="0" t="inlineStr">
        <is>
          <t>620</t>
        </is>
      </c>
      <c r="D924" s="0" t="inlineStr">
        <is>
          <t>Fiscal Operations</t>
        </is>
      </c>
      <c r="E924" s="0" t="inlineStr">
        <is>
          <t>Institution Support</t>
        </is>
      </c>
      <c r="F924" s="0" t="inlineStr">
        <is>
          <t>Institution Support</t>
        </is>
      </c>
      <c r="G924" s="0">
        <v>566773.07</v>
      </c>
    </row>
    <row outlineLevel="0" r="925">
      <c r="A925" s="0" t="inlineStr">
        <is>
          <t>0310</t>
        </is>
      </c>
      <c r="B925" s="0" t="inlineStr">
        <is>
          <t>Hibbing CC</t>
        </is>
      </c>
      <c r="C925" s="0" t="inlineStr">
        <is>
          <t>625</t>
        </is>
      </c>
      <c r="D925" s="0" t="inlineStr">
        <is>
          <t>Administrative Computing</t>
        </is>
      </c>
      <c r="E925" s="0" t="inlineStr">
        <is>
          <t>Institution Support</t>
        </is>
      </c>
      <c r="F925" s="0" t="inlineStr">
        <is>
          <t>Institution Support</t>
        </is>
      </c>
      <c r="G925" s="0">
        <v>379729.19</v>
      </c>
    </row>
    <row outlineLevel="0" r="926">
      <c r="A926" s="0" t="inlineStr">
        <is>
          <t>0310</t>
        </is>
      </c>
      <c r="B926" s="0" t="inlineStr">
        <is>
          <t>Hibbing CC</t>
        </is>
      </c>
      <c r="C926" s="0" t="inlineStr">
        <is>
          <t>630</t>
        </is>
      </c>
      <c r="D926" s="0" t="inlineStr">
        <is>
          <t>General Administrative</t>
        </is>
      </c>
      <c r="E926" s="0" t="inlineStr">
        <is>
          <t>Institution Support</t>
        </is>
      </c>
      <c r="F926" s="0" t="inlineStr">
        <is>
          <t>Institution Support</t>
        </is>
      </c>
      <c r="G926" s="0">
        <v>284114.2</v>
      </c>
    </row>
    <row outlineLevel="0" r="927">
      <c r="A927" s="0" t="inlineStr">
        <is>
          <t>0310</t>
        </is>
      </c>
      <c r="B927" s="0" t="inlineStr">
        <is>
          <t>Hibbing CC</t>
        </is>
      </c>
      <c r="C927" s="0" t="inlineStr">
        <is>
          <t>650</t>
        </is>
      </c>
      <c r="D927" s="0" t="inlineStr">
        <is>
          <t>Staff Development</t>
        </is>
      </c>
      <c r="E927" s="0" t="inlineStr">
        <is>
          <t>Institution Support</t>
        </is>
      </c>
      <c r="F927" s="0" t="inlineStr">
        <is>
          <t>Institution Support</t>
        </is>
      </c>
      <c r="G927" s="0">
        <v>269</v>
      </c>
    </row>
    <row outlineLevel="0" r="928">
      <c r="A928" s="0" t="inlineStr">
        <is>
          <t>0310</t>
        </is>
      </c>
      <c r="B928" s="0" t="inlineStr">
        <is>
          <t>Hibbing CC</t>
        </is>
      </c>
      <c r="C928" s="0" t="inlineStr">
        <is>
          <t>670</t>
        </is>
      </c>
      <c r="D928" s="0" t="inlineStr">
        <is>
          <t>Public Relations/Development</t>
        </is>
      </c>
      <c r="E928" s="0" t="inlineStr">
        <is>
          <t>Institution Support</t>
        </is>
      </c>
      <c r="F928" s="0" t="inlineStr">
        <is>
          <t>Institution Support</t>
        </is>
      </c>
      <c r="G928" s="0">
        <v>104555.75</v>
      </c>
    </row>
    <row outlineLevel="0" r="929">
      <c r="A929" s="0" t="inlineStr">
        <is>
          <t>0310</t>
        </is>
      </c>
      <c r="B929" s="0" t="inlineStr">
        <is>
          <t>Hibbing CC</t>
        </is>
      </c>
      <c r="C929" s="0" t="inlineStr">
        <is>
          <t>710</t>
        </is>
      </c>
      <c r="D929" s="0" t="inlineStr">
        <is>
          <t>Physical Plant Operations</t>
        </is>
      </c>
      <c r="E929" s="0" t="inlineStr">
        <is>
          <t>Phys Plant Operation</t>
        </is>
      </c>
      <c r="F929" s="0" t="inlineStr">
        <is>
          <t>Physical Plant</t>
        </is>
      </c>
      <c r="G929" s="0">
        <v>1416788.17</v>
      </c>
    </row>
    <row outlineLevel="0" r="930">
      <c r="A930" s="0" t="inlineStr">
        <is>
          <t>0310</t>
        </is>
      </c>
      <c r="B930" s="0" t="inlineStr">
        <is>
          <t>Hibbing CC</t>
        </is>
      </c>
      <c r="C930" s="0" t="inlineStr">
        <is>
          <t>800</t>
        </is>
      </c>
      <c r="D930" s="0" t="inlineStr">
        <is>
          <t>Scholarship / Financial Aid</t>
        </is>
      </c>
      <c r="E930" s="0" t="inlineStr">
        <is>
          <t>Student Services</t>
        </is>
      </c>
      <c r="F930" s="0" t="inlineStr">
        <is>
          <t>Student Services</t>
        </is>
      </c>
      <c r="G930" s="0">
        <v>55914.75</v>
      </c>
    </row>
    <row outlineLevel="0" r="931">
      <c r="A931" s="0" t="inlineStr">
        <is>
          <t>0310</t>
        </is>
      </c>
      <c r="B931" s="0" t="inlineStr">
        <is>
          <t>Hibbing CC</t>
        </is>
      </c>
      <c r="C931" s="0" t="inlineStr">
        <is>
          <t>999</t>
        </is>
      </c>
      <c r="D931" s="0" t="inlineStr">
        <is>
          <t>Revenue Only Cost Centers</t>
        </is>
      </c>
      <c r="E931" s="0" t="inlineStr">
        <is>
          <t>Institution Support</t>
        </is>
      </c>
      <c r="F931" s="0" t="inlineStr">
        <is>
          <t>Institution Support</t>
        </is>
      </c>
      <c r="G931" s="0">
        <v>259594.86</v>
      </c>
    </row>
    <row outlineLevel="0" r="932">
      <c r="A932" s="0" t="inlineStr">
        <is>
          <t>0401</t>
        </is>
      </c>
      <c r="B932" s="0" t="inlineStr">
        <is>
          <t>NE Serv Unit</t>
        </is>
      </c>
      <c r="C932" s="0" t="inlineStr">
        <is>
          <t>470</t>
        </is>
      </c>
      <c r="D932" s="0" t="inlineStr">
        <is>
          <t>Course and Curriculum Development</t>
        </is>
      </c>
      <c r="E932" s="0" t="inlineStr">
        <is>
          <t>Academic Support</t>
        </is>
      </c>
      <c r="F932" s="0" t="inlineStr">
        <is>
          <t>Academic Support</t>
        </is>
      </c>
      <c r="G932" s="0">
        <v>40482.91</v>
      </c>
    </row>
    <row outlineLevel="0" r="933">
      <c r="A933" s="0" t="inlineStr">
        <is>
          <t>0401</t>
        </is>
      </c>
      <c r="B933" s="0" t="inlineStr">
        <is>
          <t>NE Serv Unit</t>
        </is>
      </c>
      <c r="C933" s="0" t="inlineStr">
        <is>
          <t>590</t>
        </is>
      </c>
      <c r="D933" s="0" t="inlineStr">
        <is>
          <t>Admissions, Records and Recruitment Mkt</t>
        </is>
      </c>
      <c r="E933" s="0" t="inlineStr">
        <is>
          <t>Student Services</t>
        </is>
      </c>
      <c r="F933" s="0" t="inlineStr">
        <is>
          <t>Student Services</t>
        </is>
      </c>
      <c r="G933" s="0">
        <v>2051.53</v>
      </c>
    </row>
    <row outlineLevel="0" r="934">
      <c r="A934" s="0" t="inlineStr">
        <is>
          <t>0401</t>
        </is>
      </c>
      <c r="B934" s="0" t="inlineStr">
        <is>
          <t>NE Serv Unit</t>
        </is>
      </c>
      <c r="C934" s="0" t="inlineStr">
        <is>
          <t>610</t>
        </is>
      </c>
      <c r="D934" s="0" t="inlineStr">
        <is>
          <t>Executive Management</t>
        </is>
      </c>
      <c r="E934" s="0" t="inlineStr">
        <is>
          <t>Institution Support</t>
        </is>
      </c>
      <c r="F934" s="0" t="inlineStr">
        <is>
          <t>Institution Support</t>
        </is>
      </c>
      <c r="G934" s="0">
        <v>74282.23</v>
      </c>
    </row>
    <row outlineLevel="0" r="935">
      <c r="A935" s="0" t="inlineStr">
        <is>
          <t>0401</t>
        </is>
      </c>
      <c r="B935" s="0" t="inlineStr">
        <is>
          <t>NE Serv Unit</t>
        </is>
      </c>
      <c r="C935" s="0" t="inlineStr">
        <is>
          <t>625</t>
        </is>
      </c>
      <c r="D935" s="0" t="inlineStr">
        <is>
          <t>Administrative Computing</t>
        </is>
      </c>
      <c r="E935" s="0" t="inlineStr">
        <is>
          <t>Institution Support</t>
        </is>
      </c>
      <c r="F935" s="0" t="inlineStr">
        <is>
          <t>Institution Support</t>
        </is>
      </c>
      <c r="G935" s="0">
        <v>4423</v>
      </c>
    </row>
    <row outlineLevel="0" r="936">
      <c r="A936" s="0" t="inlineStr">
        <is>
          <t>0401</t>
        </is>
      </c>
      <c r="B936" s="0" t="inlineStr">
        <is>
          <t>NE Serv Unit</t>
        </is>
      </c>
      <c r="C936" s="0" t="inlineStr">
        <is>
          <t>630</t>
        </is>
      </c>
      <c r="D936" s="0" t="inlineStr">
        <is>
          <t>General Administrative</t>
        </is>
      </c>
      <c r="E936" s="0" t="inlineStr">
        <is>
          <t>Institution Support</t>
        </is>
      </c>
      <c r="F936" s="0" t="inlineStr">
        <is>
          <t>Institution Support</t>
        </is>
      </c>
      <c r="G936" s="0">
        <v>266795.14</v>
      </c>
    </row>
    <row outlineLevel="0" r="937">
      <c r="A937" s="0" t="inlineStr">
        <is>
          <t>0401</t>
        </is>
      </c>
      <c r="B937" s="0" t="inlineStr">
        <is>
          <t>NE Serv Unit</t>
        </is>
      </c>
      <c r="C937" s="0" t="inlineStr">
        <is>
          <t>670</t>
        </is>
      </c>
      <c r="D937" s="0" t="inlineStr">
        <is>
          <t>Public Relations/Development</t>
        </is>
      </c>
      <c r="E937" s="0" t="inlineStr">
        <is>
          <t>Institution Support</t>
        </is>
      </c>
      <c r="F937" s="0" t="inlineStr">
        <is>
          <t>Institution Support</t>
        </is>
      </c>
      <c r="G937" s="0">
        <v>1654.87</v>
      </c>
    </row>
    <row outlineLevel="0" r="938">
      <c r="A938" s="0" t="inlineStr">
        <is>
          <t>0401</t>
        </is>
      </c>
      <c r="B938" s="0" t="inlineStr">
        <is>
          <t>NE Serv Unit</t>
        </is>
      </c>
      <c r="C938" s="0" t="inlineStr">
        <is>
          <t>900</t>
        </is>
      </c>
      <c r="D938" s="0" t="inlineStr">
        <is>
          <t>Auxiliary Enterprise</t>
        </is>
      </c>
      <c r="G938" s="0">
        <v>1255549.68</v>
      </c>
    </row>
    <row outlineLevel="0" r="939">
      <c r="A939" s="0" t="inlineStr">
        <is>
          <t>0401</t>
        </is>
      </c>
      <c r="B939" s="0" t="inlineStr">
        <is>
          <t>NE Serv Unit</t>
        </is>
      </c>
      <c r="C939" s="0" t="inlineStr">
        <is>
          <t>999</t>
        </is>
      </c>
      <c r="D939" s="0" t="inlineStr">
        <is>
          <t>Revenue Only Cost Centers</t>
        </is>
      </c>
      <c r="E939" s="0" t="inlineStr">
        <is>
          <t>Institution Support</t>
        </is>
      </c>
      <c r="F939" s="0" t="inlineStr">
        <is>
          <t>Institution Support</t>
        </is>
      </c>
      <c r="G939" s="0">
        <v>139950</v>
      </c>
    </row>
    <row outlineLevel="0" r="940">
      <c r="A940" s="0" t="inlineStr">
        <is>
          <t>0411</t>
        </is>
      </c>
      <c r="B940" s="0" t="inlineStr">
        <is>
          <t>Mesabi Range</t>
        </is>
      </c>
      <c r="C940" s="0" t="inlineStr">
        <is>
          <t>110</t>
        </is>
      </c>
      <c r="D940" s="0" t="inlineStr">
        <is>
          <t>General Academic</t>
        </is>
      </c>
      <c r="E940" s="0" t="inlineStr">
        <is>
          <t>Instruction</t>
        </is>
      </c>
      <c r="F940" s="0" t="inlineStr">
        <is>
          <t>Instruction</t>
        </is>
      </c>
      <c r="G940" s="0">
        <v>1991399.27</v>
      </c>
    </row>
    <row outlineLevel="0" r="941">
      <c r="A941" s="0" t="inlineStr">
        <is>
          <t>0411</t>
        </is>
      </c>
      <c r="B941" s="0" t="inlineStr">
        <is>
          <t>Mesabi Range</t>
        </is>
      </c>
      <c r="C941" s="0" t="inlineStr">
        <is>
          <t>120</t>
        </is>
      </c>
      <c r="D941" s="0" t="inlineStr">
        <is>
          <t>Occupational &amp; Vocational Instruction</t>
        </is>
      </c>
      <c r="E941" s="0" t="inlineStr">
        <is>
          <t>Instruction</t>
        </is>
      </c>
      <c r="F941" s="0" t="inlineStr">
        <is>
          <t>Instruction</t>
        </is>
      </c>
      <c r="G941" s="0">
        <v>2199078.08</v>
      </c>
    </row>
    <row outlineLevel="0" r="942">
      <c r="A942" s="0" t="inlineStr">
        <is>
          <t>0411</t>
        </is>
      </c>
      <c r="B942" s="0" t="inlineStr">
        <is>
          <t>Mesabi Range</t>
        </is>
      </c>
      <c r="C942" s="0" t="inlineStr">
        <is>
          <t>220</t>
        </is>
      </c>
      <c r="D942" s="0" t="inlineStr">
        <is>
          <t>Individual or Project Research</t>
        </is>
      </c>
      <c r="E942" s="0" t="inlineStr">
        <is>
          <t>Research</t>
        </is>
      </c>
      <c r="F942" s="0" t="inlineStr">
        <is>
          <t>Research</t>
        </is>
      </c>
      <c r="G942" s="0">
        <v>7599.98</v>
      </c>
    </row>
    <row outlineLevel="0" r="943">
      <c r="A943" s="0" t="inlineStr">
        <is>
          <t>0411</t>
        </is>
      </c>
      <c r="B943" s="0" t="inlineStr">
        <is>
          <t>Mesabi Range</t>
        </is>
      </c>
      <c r="C943" s="0" t="inlineStr">
        <is>
          <t>320</t>
        </is>
      </c>
      <c r="D943" s="0" t="inlineStr">
        <is>
          <t>Community Service</t>
        </is>
      </c>
      <c r="E943" s="0" t="inlineStr">
        <is>
          <t>Public Service</t>
        </is>
      </c>
      <c r="F943" s="0" t="inlineStr">
        <is>
          <t>Public Service</t>
        </is>
      </c>
      <c r="G943" s="0">
        <v>101861.96</v>
      </c>
    </row>
    <row outlineLevel="0" r="944">
      <c r="A944" s="0" t="inlineStr">
        <is>
          <t>0411</t>
        </is>
      </c>
      <c r="B944" s="0" t="inlineStr">
        <is>
          <t>Mesabi Range</t>
        </is>
      </c>
      <c r="C944" s="0" t="inlineStr">
        <is>
          <t>410</t>
        </is>
      </c>
      <c r="D944" s="0" t="inlineStr">
        <is>
          <t>Libraries</t>
        </is>
      </c>
      <c r="E944" s="0" t="inlineStr">
        <is>
          <t>Academic Support</t>
        </is>
      </c>
      <c r="F944" s="0" t="inlineStr">
        <is>
          <t>Academic Support</t>
        </is>
      </c>
      <c r="G944" s="0">
        <v>72665.07</v>
      </c>
    </row>
    <row outlineLevel="0" r="945">
      <c r="A945" s="0" t="inlineStr">
        <is>
          <t>0411</t>
        </is>
      </c>
      <c r="B945" s="0" t="inlineStr">
        <is>
          <t>Mesabi Range</t>
        </is>
      </c>
      <c r="C945" s="0" t="inlineStr">
        <is>
          <t>440</t>
        </is>
      </c>
      <c r="D945" s="0" t="inlineStr">
        <is>
          <t>Academic Computing Support</t>
        </is>
      </c>
      <c r="E945" s="0" t="inlineStr">
        <is>
          <t>Academic Support</t>
        </is>
      </c>
      <c r="F945" s="0" t="inlineStr">
        <is>
          <t>Academic Support</t>
        </is>
      </c>
      <c r="G945" s="0">
        <v>261150.03</v>
      </c>
    </row>
    <row outlineLevel="0" r="946">
      <c r="A946" s="0" t="inlineStr">
        <is>
          <t>0411</t>
        </is>
      </c>
      <c r="B946" s="0" t="inlineStr">
        <is>
          <t>Mesabi Range</t>
        </is>
      </c>
      <c r="C946" s="0" t="inlineStr">
        <is>
          <t>450</t>
        </is>
      </c>
      <c r="D946" s="0" t="inlineStr">
        <is>
          <t>Ancillary Support</t>
        </is>
      </c>
      <c r="E946" s="0" t="inlineStr">
        <is>
          <t>Academic Support</t>
        </is>
      </c>
      <c r="F946" s="0" t="inlineStr">
        <is>
          <t>Academic Support</t>
        </is>
      </c>
      <c r="G946" s="0">
        <v>92277.2</v>
      </c>
    </row>
    <row outlineLevel="0" r="947">
      <c r="A947" s="0" t="inlineStr">
        <is>
          <t>0411</t>
        </is>
      </c>
      <c r="B947" s="0" t="inlineStr">
        <is>
          <t>Mesabi Range</t>
        </is>
      </c>
      <c r="C947" s="0" t="inlineStr">
        <is>
          <t>460</t>
        </is>
      </c>
      <c r="D947" s="0" t="inlineStr">
        <is>
          <t>Academic Administration</t>
        </is>
      </c>
      <c r="E947" s="0" t="inlineStr">
        <is>
          <t>Academic Support</t>
        </is>
      </c>
      <c r="F947" s="0" t="inlineStr">
        <is>
          <t>Academic Support</t>
        </is>
      </c>
      <c r="G947" s="0">
        <v>40936.31</v>
      </c>
    </row>
    <row outlineLevel="0" r="948">
      <c r="A948" s="0" t="inlineStr">
        <is>
          <t>0411</t>
        </is>
      </c>
      <c r="B948" s="0" t="inlineStr">
        <is>
          <t>Mesabi Range</t>
        </is>
      </c>
      <c r="C948" s="0" t="inlineStr">
        <is>
          <t>470</t>
        </is>
      </c>
      <c r="D948" s="0" t="inlineStr">
        <is>
          <t>Course and Curriculum Development</t>
        </is>
      </c>
      <c r="E948" s="0" t="inlineStr">
        <is>
          <t>Academic Support</t>
        </is>
      </c>
      <c r="F948" s="0" t="inlineStr">
        <is>
          <t>Academic Support</t>
        </is>
      </c>
      <c r="G948" s="0">
        <v>12009.38</v>
      </c>
    </row>
    <row outlineLevel="0" r="949">
      <c r="A949" s="0" t="inlineStr">
        <is>
          <t>0411</t>
        </is>
      </c>
      <c r="B949" s="0" t="inlineStr">
        <is>
          <t>Mesabi Range</t>
        </is>
      </c>
      <c r="C949" s="0" t="inlineStr">
        <is>
          <t>480</t>
        </is>
      </c>
      <c r="D949" s="0" t="inlineStr">
        <is>
          <t>Academic Personnel Development</t>
        </is>
      </c>
      <c r="E949" s="0" t="inlineStr">
        <is>
          <t>Academic Support</t>
        </is>
      </c>
      <c r="F949" s="0" t="inlineStr">
        <is>
          <t>Academic Support</t>
        </is>
      </c>
      <c r="G949" s="0">
        <v>40802.78</v>
      </c>
    </row>
    <row outlineLevel="0" r="950">
      <c r="A950" s="0" t="inlineStr">
        <is>
          <t>0411</t>
        </is>
      </c>
      <c r="B950" s="0" t="inlineStr">
        <is>
          <t>Mesabi Range</t>
        </is>
      </c>
      <c r="C950" s="0" t="inlineStr">
        <is>
          <t>510</t>
        </is>
      </c>
      <c r="D950" s="0" t="inlineStr">
        <is>
          <t>Social and Cultural Development</t>
        </is>
      </c>
      <c r="E950" s="0" t="inlineStr">
        <is>
          <t>Student Services</t>
        </is>
      </c>
      <c r="F950" s="0" t="inlineStr">
        <is>
          <t>Student Services</t>
        </is>
      </c>
      <c r="G950" s="0">
        <v>124920.91</v>
      </c>
    </row>
    <row outlineLevel="0" r="951">
      <c r="A951" s="0" t="inlineStr">
        <is>
          <t>0411</t>
        </is>
      </c>
      <c r="B951" s="0" t="inlineStr">
        <is>
          <t>Mesabi Range</t>
        </is>
      </c>
      <c r="C951" s="0" t="inlineStr">
        <is>
          <t>515</t>
        </is>
      </c>
      <c r="D951" s="0" t="inlineStr">
        <is>
          <t>Intercollegiate Athletics</t>
        </is>
      </c>
      <c r="E951" s="0" t="inlineStr">
        <is>
          <t>Other</t>
        </is>
      </c>
      <c r="F951" s="0" t="inlineStr">
        <is>
          <t>Student Services</t>
        </is>
      </c>
      <c r="G951" s="0">
        <v>192827.62</v>
      </c>
    </row>
    <row outlineLevel="0" r="952">
      <c r="A952" s="0" t="inlineStr">
        <is>
          <t>0411</t>
        </is>
      </c>
      <c r="B952" s="0" t="inlineStr">
        <is>
          <t>Mesabi Range</t>
        </is>
      </c>
      <c r="C952" s="0" t="inlineStr">
        <is>
          <t>530</t>
        </is>
      </c>
      <c r="D952" s="0" t="inlineStr">
        <is>
          <t>Counseling and Career Guidance</t>
        </is>
      </c>
      <c r="E952" s="0" t="inlineStr">
        <is>
          <t>Student Services</t>
        </is>
      </c>
      <c r="F952" s="0" t="inlineStr">
        <is>
          <t>Student Services</t>
        </is>
      </c>
      <c r="G952" s="0">
        <v>377469.21</v>
      </c>
    </row>
    <row outlineLevel="0" r="953">
      <c r="A953" s="0" t="inlineStr">
        <is>
          <t>0411</t>
        </is>
      </c>
      <c r="B953" s="0" t="inlineStr">
        <is>
          <t>Mesabi Range</t>
        </is>
      </c>
      <c r="C953" s="0" t="inlineStr">
        <is>
          <t>540</t>
        </is>
      </c>
      <c r="D953" s="0" t="inlineStr">
        <is>
          <t>Financial Aid</t>
        </is>
      </c>
      <c r="E953" s="0" t="inlineStr">
        <is>
          <t>Student Services</t>
        </is>
      </c>
      <c r="F953" s="0" t="inlineStr">
        <is>
          <t>Student Services</t>
        </is>
      </c>
      <c r="G953" s="0">
        <v>104784.47</v>
      </c>
    </row>
    <row outlineLevel="0" r="954">
      <c r="A954" s="0" t="inlineStr">
        <is>
          <t>0411</t>
        </is>
      </c>
      <c r="B954" s="0" t="inlineStr">
        <is>
          <t>Mesabi Range</t>
        </is>
      </c>
      <c r="C954" s="0" t="inlineStr">
        <is>
          <t>550</t>
        </is>
      </c>
      <c r="D954" s="0" t="inlineStr">
        <is>
          <t>Student Support</t>
        </is>
      </c>
      <c r="E954" s="0" t="inlineStr">
        <is>
          <t>Student Services</t>
        </is>
      </c>
      <c r="F954" s="0" t="inlineStr">
        <is>
          <t>Student Services</t>
        </is>
      </c>
      <c r="G954" s="0">
        <v>-6190</v>
      </c>
    </row>
    <row outlineLevel="0" r="955">
      <c r="A955" s="0" t="inlineStr">
        <is>
          <t>0411</t>
        </is>
      </c>
      <c r="B955" s="0" t="inlineStr">
        <is>
          <t>Mesabi Range</t>
        </is>
      </c>
      <c r="C955" s="0" t="inlineStr">
        <is>
          <t>560</t>
        </is>
      </c>
      <c r="D955" s="0" t="inlineStr">
        <is>
          <t>Student Services Administration</t>
        </is>
      </c>
      <c r="E955" s="0" t="inlineStr">
        <is>
          <t>Student Services</t>
        </is>
      </c>
      <c r="F955" s="0" t="inlineStr">
        <is>
          <t>Student Services</t>
        </is>
      </c>
      <c r="G955" s="0">
        <v>88090.21</v>
      </c>
    </row>
    <row outlineLevel="0" r="956">
      <c r="A956" s="0" t="inlineStr">
        <is>
          <t>0411</t>
        </is>
      </c>
      <c r="B956" s="0" t="inlineStr">
        <is>
          <t>Mesabi Range</t>
        </is>
      </c>
      <c r="C956" s="0" t="inlineStr">
        <is>
          <t>590</t>
        </is>
      </c>
      <c r="D956" s="0" t="inlineStr">
        <is>
          <t>Admissions, Records and Recruitment Mkt</t>
        </is>
      </c>
      <c r="E956" s="0" t="inlineStr">
        <is>
          <t>Student Services</t>
        </is>
      </c>
      <c r="F956" s="0" t="inlineStr">
        <is>
          <t>Student Services</t>
        </is>
      </c>
      <c r="G956" s="0">
        <v>286027.64</v>
      </c>
    </row>
    <row outlineLevel="0" r="957">
      <c r="A957" s="0" t="inlineStr">
        <is>
          <t>0411</t>
        </is>
      </c>
      <c r="B957" s="0" t="inlineStr">
        <is>
          <t>Mesabi Range</t>
        </is>
      </c>
      <c r="C957" s="0" t="inlineStr">
        <is>
          <t>610</t>
        </is>
      </c>
      <c r="D957" s="0" t="inlineStr">
        <is>
          <t>Executive Management</t>
        </is>
      </c>
      <c r="E957" s="0" t="inlineStr">
        <is>
          <t>Institution Support</t>
        </is>
      </c>
      <c r="F957" s="0" t="inlineStr">
        <is>
          <t>Institution Support</t>
        </is>
      </c>
      <c r="G957" s="0">
        <v>869429.3</v>
      </c>
    </row>
    <row outlineLevel="0" r="958">
      <c r="A958" s="0" t="inlineStr">
        <is>
          <t>0411</t>
        </is>
      </c>
      <c r="B958" s="0" t="inlineStr">
        <is>
          <t>Mesabi Range</t>
        </is>
      </c>
      <c r="C958" s="0" t="inlineStr">
        <is>
          <t>620</t>
        </is>
      </c>
      <c r="D958" s="0" t="inlineStr">
        <is>
          <t>Fiscal Operations</t>
        </is>
      </c>
      <c r="E958" s="0" t="inlineStr">
        <is>
          <t>Institution Support</t>
        </is>
      </c>
      <c r="F958" s="0" t="inlineStr">
        <is>
          <t>Institution Support</t>
        </is>
      </c>
      <c r="G958" s="0">
        <v>52529.84</v>
      </c>
    </row>
    <row outlineLevel="0" r="959">
      <c r="A959" s="0" t="inlineStr">
        <is>
          <t>0411</t>
        </is>
      </c>
      <c r="B959" s="0" t="inlineStr">
        <is>
          <t>Mesabi Range</t>
        </is>
      </c>
      <c r="C959" s="0" t="inlineStr">
        <is>
          <t>625</t>
        </is>
      </c>
      <c r="D959" s="0" t="inlineStr">
        <is>
          <t>Administrative Computing</t>
        </is>
      </c>
      <c r="E959" s="0" t="inlineStr">
        <is>
          <t>Institution Support</t>
        </is>
      </c>
      <c r="F959" s="0" t="inlineStr">
        <is>
          <t>Institution Support</t>
        </is>
      </c>
      <c r="G959" s="0">
        <v>313317.34</v>
      </c>
    </row>
    <row outlineLevel="0" r="960">
      <c r="A960" s="0" t="inlineStr">
        <is>
          <t>0411</t>
        </is>
      </c>
      <c r="B960" s="0" t="inlineStr">
        <is>
          <t>Mesabi Range</t>
        </is>
      </c>
      <c r="C960" s="0" t="inlineStr">
        <is>
          <t>630</t>
        </is>
      </c>
      <c r="D960" s="0" t="inlineStr">
        <is>
          <t>General Administrative</t>
        </is>
      </c>
      <c r="E960" s="0" t="inlineStr">
        <is>
          <t>Institution Support</t>
        </is>
      </c>
      <c r="F960" s="0" t="inlineStr">
        <is>
          <t>Institution Support</t>
        </is>
      </c>
      <c r="G960" s="0">
        <v>281265.22</v>
      </c>
    </row>
    <row outlineLevel="0" r="961">
      <c r="A961" s="0" t="inlineStr">
        <is>
          <t>0411</t>
        </is>
      </c>
      <c r="B961" s="0" t="inlineStr">
        <is>
          <t>Mesabi Range</t>
        </is>
      </c>
      <c r="C961" s="0" t="inlineStr">
        <is>
          <t>670</t>
        </is>
      </c>
      <c r="D961" s="0" t="inlineStr">
        <is>
          <t>Public Relations/Development</t>
        </is>
      </c>
      <c r="E961" s="0" t="inlineStr">
        <is>
          <t>Institution Support</t>
        </is>
      </c>
      <c r="F961" s="0" t="inlineStr">
        <is>
          <t>Institution Support</t>
        </is>
      </c>
      <c r="G961" s="0">
        <v>90253.24</v>
      </c>
    </row>
    <row outlineLevel="0" r="962">
      <c r="A962" s="0" t="inlineStr">
        <is>
          <t>0411</t>
        </is>
      </c>
      <c r="B962" s="0" t="inlineStr">
        <is>
          <t>Mesabi Range</t>
        </is>
      </c>
      <c r="C962" s="0" t="inlineStr">
        <is>
          <t>710</t>
        </is>
      </c>
      <c r="D962" s="0" t="inlineStr">
        <is>
          <t>Physical Plant Operations</t>
        </is>
      </c>
      <c r="E962" s="0" t="inlineStr">
        <is>
          <t>Phys Plant Operation</t>
        </is>
      </c>
      <c r="F962" s="0" t="inlineStr">
        <is>
          <t>Physical Plant</t>
        </is>
      </c>
      <c r="G962" s="0">
        <v>1403408.12</v>
      </c>
    </row>
    <row outlineLevel="0" r="963">
      <c r="A963" s="0" t="inlineStr">
        <is>
          <t>0411</t>
        </is>
      </c>
      <c r="B963" s="0" t="inlineStr">
        <is>
          <t>Mesabi Range</t>
        </is>
      </c>
      <c r="C963" s="0" t="inlineStr">
        <is>
          <t>800</t>
        </is>
      </c>
      <c r="D963" s="0" t="inlineStr">
        <is>
          <t>Scholarship / Financial Aid</t>
        </is>
      </c>
      <c r="E963" s="0" t="inlineStr">
        <is>
          <t>Student Services</t>
        </is>
      </c>
      <c r="F963" s="0" t="inlineStr">
        <is>
          <t>Student Services</t>
        </is>
      </c>
      <c r="G963" s="0">
        <v>42003.34</v>
      </c>
    </row>
    <row outlineLevel="0" r="964">
      <c r="A964" s="0" t="inlineStr">
        <is>
          <t>0411</t>
        </is>
      </c>
      <c r="B964" s="0" t="inlineStr">
        <is>
          <t>Mesabi Range</t>
        </is>
      </c>
      <c r="C964" s="0" t="inlineStr">
        <is>
          <t>999</t>
        </is>
      </c>
      <c r="D964" s="0" t="inlineStr">
        <is>
          <t>Revenue Only Cost Centers</t>
        </is>
      </c>
      <c r="E964" s="0" t="inlineStr">
        <is>
          <t>Institution Support</t>
        </is>
      </c>
      <c r="F964" s="0" t="inlineStr">
        <is>
          <t>Institution Support</t>
        </is>
      </c>
      <c r="G964" s="0">
        <v>31243.15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1" style="1" bestFit="1" customWidth="1"/>
    <col min="5" max="5" width="9.28515625" style="1" customWidth="1"/>
    <col min="6" max="6" width="2.7109375" style="3" customWidth="1"/>
    <col min="7" max="7" width="11.140625" style="1" bestFit="1" customWidth="1"/>
    <col min="8" max="8" width="11.5703125" style="1" bestFit="1" customWidth="1"/>
    <col min="9" max="9" width="11.140625" style="1" bestFit="1" customWidth="1"/>
    <col min="10" max="10" width="13.7109375" style="1" bestFit="1" customWidth="1"/>
    <col min="11" max="11" width="11.7109375" style="1" bestFit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Table'!B8</f>
        <v>21929490.969999999</v>
      </c>
      <c r="C9" s="1">
        <f>'Master Expend Table'!C8</f>
        <v>2048.0300000000002</v>
      </c>
      <c r="D9" s="1">
        <f>'Master Expend Table'!D8</f>
        <v>1076084.69</v>
      </c>
      <c r="E9" s="1">
        <f>'Master Expend Table'!E8</f>
        <v>53309.53</v>
      </c>
      <c r="G9" s="1">
        <f>'Master Expend Table'!G8</f>
        <v>8119083.6100000003</v>
      </c>
      <c r="H9" s="1">
        <f>'Master Expend Table'!H8</f>
        <v>5474137.7400000002</v>
      </c>
      <c r="I9" s="1">
        <f>'Master Expend Table'!I8</f>
        <v>6728390.6799999997</v>
      </c>
      <c r="J9" s="1">
        <f>'Master Expend Table'!J8</f>
        <v>4815634.09</v>
      </c>
      <c r="K9" s="1">
        <f>SUM(B9:J9)</f>
        <v>48198179.340000004</v>
      </c>
    </row>
    <row r="11" spans="1:11" x14ac:dyDescent="0.2">
      <c r="A11" t="s">
        <v>3</v>
      </c>
      <c r="B11" s="1">
        <f>(B9/($K9-$J9))*-$J$11</f>
        <v>2434260.2233897089</v>
      </c>
      <c r="C11" s="1">
        <f t="shared" ref="C11:I11" si="0">(C9/($K9-$J9))*-$J$11</f>
        <v>227.33942945274057</v>
      </c>
      <c r="D11" s="1">
        <f t="shared" si="0"/>
        <v>119449.65623913184</v>
      </c>
      <c r="E11" s="1">
        <f t="shared" si="0"/>
        <v>5917.5686560224976</v>
      </c>
      <c r="G11" s="1">
        <f t="shared" si="0"/>
        <v>901250.3896800814</v>
      </c>
      <c r="H11" s="1">
        <f t="shared" si="0"/>
        <v>607650.93800252653</v>
      </c>
      <c r="I11" s="1">
        <f t="shared" si="0"/>
        <v>746877.97460307565</v>
      </c>
      <c r="J11" s="1">
        <f>-J9</f>
        <v>-4815634.09</v>
      </c>
      <c r="K11" s="1">
        <v>0</v>
      </c>
    </row>
    <row r="12" spans="1:11" x14ac:dyDescent="0.2">
      <c r="A12" t="s">
        <v>4</v>
      </c>
      <c r="B12" s="1">
        <f>+B9+B11</f>
        <v>24363751.193389706</v>
      </c>
      <c r="C12" s="1">
        <f t="shared" ref="C12:J12" si="1">+C9+C11</f>
        <v>2275.3694294527409</v>
      </c>
      <c r="D12" s="1">
        <f t="shared" si="1"/>
        <v>1195534.3462391319</v>
      </c>
      <c r="E12" s="1">
        <f t="shared" si="1"/>
        <v>59227.098656022499</v>
      </c>
      <c r="G12" s="1">
        <f t="shared" si="1"/>
        <v>9020333.9996800814</v>
      </c>
      <c r="H12" s="1">
        <f t="shared" si="1"/>
        <v>6081788.678002527</v>
      </c>
      <c r="I12" s="1">
        <f t="shared" si="1"/>
        <v>7475268.6546030752</v>
      </c>
      <c r="J12" s="1">
        <f t="shared" si="1"/>
        <v>0</v>
      </c>
      <c r="K12" s="1">
        <f>SUM(B12:J12)</f>
        <v>48198179.340000004</v>
      </c>
    </row>
    <row r="14" spans="1:11" x14ac:dyDescent="0.2">
      <c r="A14" t="s">
        <v>5</v>
      </c>
      <c r="B14" s="1">
        <f>B$9/($K$9-$J$9-$I$9)*-I14</f>
        <v>4472312.5763651244</v>
      </c>
      <c r="C14" s="1">
        <f t="shared" ref="C14:H14" si="2">C$9/($K$9-$J$9-$I$9)*-$I$14</f>
        <v>417.67637645138944</v>
      </c>
      <c r="D14" s="1">
        <f t="shared" si="2"/>
        <v>219457.30974351775</v>
      </c>
      <c r="E14" s="1">
        <f t="shared" si="2"/>
        <v>10871.97517649968</v>
      </c>
      <c r="G14" s="1">
        <f t="shared" si="2"/>
        <v>1655810.4238368901</v>
      </c>
      <c r="H14" s="1">
        <f t="shared" si="2"/>
        <v>1116398.6931045924</v>
      </c>
      <c r="I14" s="1">
        <f>-I12</f>
        <v>-7475268.6546030752</v>
      </c>
      <c r="K14" s="1">
        <v>0</v>
      </c>
    </row>
    <row r="15" spans="1:11" x14ac:dyDescent="0.2">
      <c r="A15" t="s">
        <v>4</v>
      </c>
      <c r="B15" s="1">
        <f>+B12+B14</f>
        <v>28836063.769754831</v>
      </c>
      <c r="C15" s="1">
        <f>+C12+C14</f>
        <v>2693.0458059041302</v>
      </c>
      <c r="D15" s="1">
        <f>+D12+D14</f>
        <v>1414991.6559826497</v>
      </c>
      <c r="E15" s="1">
        <f>+E12+E14</f>
        <v>70099.073832522176</v>
      </c>
      <c r="G15" s="1">
        <f>+G12+G14</f>
        <v>10676144.423516972</v>
      </c>
      <c r="H15" s="1">
        <f>+H12+H14</f>
        <v>7198187.3711071191</v>
      </c>
      <c r="I15" s="1">
        <f>+I12+I14</f>
        <v>0</v>
      </c>
      <c r="J15" s="1">
        <f>+J12+J14</f>
        <v>0</v>
      </c>
      <c r="K15" s="1">
        <f>SUM(B15:J15)</f>
        <v>48198179.339999996</v>
      </c>
    </row>
    <row r="17" spans="1:11" x14ac:dyDescent="0.2">
      <c r="A17" t="s">
        <v>6</v>
      </c>
      <c r="B17" s="1">
        <f>B$9/($K$9-$J$9-$I$9-$H$9)*-$H$17</f>
        <v>5062620.2614227906</v>
      </c>
      <c r="C17" s="1">
        <f>C$9/($K$9-$J$9-$I$9-$H$9)*-$H$17</f>
        <v>472.80614895192519</v>
      </c>
      <c r="D17" s="1">
        <f>D$9/($K$9-$J$9-$I$9-$H$9)*-$H$17</f>
        <v>248423.83081547936</v>
      </c>
      <c r="E17" s="1">
        <f>E$9/($K$9-$J$9-$I$9-$H$9)*-$H$17</f>
        <v>12306.984556738487</v>
      </c>
      <c r="G17" s="1">
        <f>G$9/($K$9-$J$9-$I$9-$H$9)*-$H$17</f>
        <v>1874363.488163159</v>
      </c>
      <c r="H17" s="1">
        <f>-H15</f>
        <v>-7198187.3711071191</v>
      </c>
      <c r="K17" s="1">
        <v>0</v>
      </c>
    </row>
    <row r="18" spans="1:11" x14ac:dyDescent="0.2">
      <c r="A18" t="s">
        <v>4</v>
      </c>
      <c r="B18" s="1">
        <f>+B15+B17</f>
        <v>33898684.031177625</v>
      </c>
      <c r="C18" s="1">
        <f>+C15+C17</f>
        <v>3165.8519548560553</v>
      </c>
      <c r="D18" s="1">
        <f>+D15+D17</f>
        <v>1663415.486798129</v>
      </c>
      <c r="E18" s="1">
        <f>+E15+E17</f>
        <v>82406.058389260666</v>
      </c>
      <c r="G18" s="1">
        <f>+G15+G17</f>
        <v>12550507.91168013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48198179.340000004</v>
      </c>
    </row>
    <row r="20" spans="1:11" x14ac:dyDescent="0.2">
      <c r="A20" t="s">
        <v>7</v>
      </c>
      <c r="B20" s="1">
        <f>B$9/($K$9-$J$9-$I$9-$H$9-$G$9)*-$G$20</f>
        <v>11934740.337368835</v>
      </c>
      <c r="C20" s="1">
        <f>C$9/($K$9-$J$9-$I$9-$H$9-$G$9)*-$G$20</f>
        <v>1114.6043602461921</v>
      </c>
      <c r="D20" s="1">
        <f>D$9/($K$9-$J$9-$I$9-$H$9-$G$9)*-$G$20</f>
        <v>585640.19446403219</v>
      </c>
      <c r="E20" s="1">
        <f>E$9/($K$9-$J$9-$I$9-$H$9-$G$9)*-$G$20</f>
        <v>29012.775487016883</v>
      </c>
      <c r="G20" s="1">
        <f>-G18</f>
        <v>-12550507.91168013</v>
      </c>
      <c r="K20" s="1">
        <f>SUM(B20:J20)</f>
        <v>0</v>
      </c>
    </row>
    <row r="22" spans="1:11" x14ac:dyDescent="0.2">
      <c r="A22" t="s">
        <v>8</v>
      </c>
      <c r="B22" s="1">
        <f>+B20+B18</f>
        <v>45833424.368546456</v>
      </c>
      <c r="C22" s="1">
        <f t="shared" ref="C22:K22" si="3">+C20+C18</f>
        <v>4280.4563151022476</v>
      </c>
      <c r="D22" s="1">
        <f t="shared" si="3"/>
        <v>2249055.6812621611</v>
      </c>
      <c r="E22" s="1">
        <f t="shared" si="3"/>
        <v>111418.83387627755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48198179.340000004</v>
      </c>
    </row>
    <row r="27" spans="1:11" x14ac:dyDescent="0.2">
      <c r="A27" t="s">
        <v>9</v>
      </c>
      <c r="B27" s="1">
        <f>+B9</f>
        <v>21929490.969999999</v>
      </c>
    </row>
    <row r="28" spans="1:11" x14ac:dyDescent="0.2">
      <c r="A28" t="s">
        <v>10</v>
      </c>
      <c r="B28" s="1">
        <f>+B22-B27</f>
        <v>23903933.398546457</v>
      </c>
    </row>
    <row r="29" spans="1:11" x14ac:dyDescent="0.2">
      <c r="A29" s="28" t="s">
        <v>171</v>
      </c>
      <c r="B29" s="1">
        <v>4617</v>
      </c>
    </row>
    <row r="30" spans="1:11" x14ac:dyDescent="0.2">
      <c r="A30" t="s">
        <v>11</v>
      </c>
      <c r="B30" s="1">
        <f>+B28/B29</f>
        <v>5177.3734889639281</v>
      </c>
    </row>
  </sheetData>
  <phoneticPr fontId="0" type="noConversion"/>
  <pageMargins left="0.57999999999999996" right="0.55000000000000004" top="0.75" bottom="0.56000000000000005" header="0.5" footer="0.5"/>
  <pageSetup scale="97" orientation="landscape" horizontalDpi="4294967294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9.28515625" style="1" customWidth="1"/>
    <col min="6" max="6" width="2.7109375" style="3" customWidth="1"/>
    <col min="7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51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Table'!B9</f>
        <v>9452366.0600000005</v>
      </c>
      <c r="C9" s="1">
        <f>'Master Expend Table'!C9</f>
        <v>0</v>
      </c>
      <c r="D9" s="1">
        <f>'Master Expend Table'!D9</f>
        <v>0</v>
      </c>
      <c r="E9" s="1">
        <f>'Master Expend Table'!E9</f>
        <v>0</v>
      </c>
      <c r="G9" s="1">
        <f>'Master Expend Table'!G9</f>
        <v>705068.64</v>
      </c>
      <c r="H9" s="1">
        <f>'Master Expend Table'!H9</f>
        <v>1604997.23</v>
      </c>
      <c r="I9" s="1">
        <f>'Master Expend Table'!I9</f>
        <v>2105613.63</v>
      </c>
      <c r="J9" s="1">
        <f>'Master Expend Table'!J9</f>
        <v>1520037.63</v>
      </c>
      <c r="K9" s="1">
        <f>SUM(B9:J9)</f>
        <v>15388083.190000001</v>
      </c>
    </row>
    <row r="11" spans="1:11" x14ac:dyDescent="0.2">
      <c r="A11" t="s">
        <v>3</v>
      </c>
      <c r="B11" s="1">
        <f>(B9/($K9-$J9))*-$J$11</f>
        <v>1036047.3681436937</v>
      </c>
      <c r="C11" s="1">
        <f t="shared" ref="C11:I11" si="0">(C9/($K9-$J9))*-$J$11</f>
        <v>0</v>
      </c>
      <c r="D11" s="1">
        <f t="shared" si="0"/>
        <v>0</v>
      </c>
      <c r="E11" s="1">
        <f t="shared" si="0"/>
        <v>0</v>
      </c>
      <c r="G11" s="1">
        <f t="shared" si="0"/>
        <v>77280.598761814501</v>
      </c>
      <c r="H11" s="1">
        <f t="shared" si="0"/>
        <v>175919.25084833399</v>
      </c>
      <c r="I11" s="1">
        <f t="shared" si="0"/>
        <v>230790.41224615762</v>
      </c>
      <c r="J11" s="1">
        <f>-J9</f>
        <v>-1520037.63</v>
      </c>
      <c r="K11" s="1">
        <v>0</v>
      </c>
    </row>
    <row r="12" spans="1:11" x14ac:dyDescent="0.2">
      <c r="A12" t="s">
        <v>4</v>
      </c>
      <c r="B12" s="1">
        <f>+B9+B11</f>
        <v>10488413.428143695</v>
      </c>
      <c r="C12" s="1">
        <f t="shared" ref="C12:J12" si="1">+C9+C11</f>
        <v>0</v>
      </c>
      <c r="D12" s="1">
        <f t="shared" si="1"/>
        <v>0</v>
      </c>
      <c r="E12" s="1">
        <f t="shared" si="1"/>
        <v>0</v>
      </c>
      <c r="G12" s="1">
        <f t="shared" si="1"/>
        <v>782349.23876181454</v>
      </c>
      <c r="H12" s="1">
        <f t="shared" si="1"/>
        <v>1780916.480848334</v>
      </c>
      <c r="I12" s="1">
        <f t="shared" si="1"/>
        <v>2336404.0422461573</v>
      </c>
      <c r="J12" s="1">
        <f t="shared" si="1"/>
        <v>0</v>
      </c>
      <c r="K12" s="1">
        <f>SUM(B12:J12)</f>
        <v>15388083.190000001</v>
      </c>
    </row>
    <row r="14" spans="1:11" x14ac:dyDescent="0.2">
      <c r="A14" t="s">
        <v>5</v>
      </c>
      <c r="B14" s="1">
        <f>B$9/($K$9-$J$9-$I$9)*-I14</f>
        <v>1877549.3369740911</v>
      </c>
      <c r="C14" s="1">
        <f t="shared" ref="C14:H14" si="2">C$9/($K$9-$J$9-$I$9)*-$I$14</f>
        <v>0</v>
      </c>
      <c r="D14" s="1">
        <f t="shared" si="2"/>
        <v>0</v>
      </c>
      <c r="E14" s="1">
        <f t="shared" si="2"/>
        <v>0</v>
      </c>
      <c r="G14" s="1">
        <f t="shared" si="2"/>
        <v>140049.71338924469</v>
      </c>
      <c r="H14" s="1">
        <f t="shared" si="2"/>
        <v>318804.99188282102</v>
      </c>
      <c r="I14" s="1">
        <f>-I12</f>
        <v>-2336404.0422461573</v>
      </c>
      <c r="K14" s="1">
        <v>0</v>
      </c>
    </row>
    <row r="15" spans="1:11" x14ac:dyDescent="0.2">
      <c r="A15" t="s">
        <v>4</v>
      </c>
      <c r="B15" s="1">
        <f>+B12+B14</f>
        <v>12365962.765117787</v>
      </c>
      <c r="C15" s="1">
        <f>+C12+C14</f>
        <v>0</v>
      </c>
      <c r="D15" s="1">
        <f>+D12+D14</f>
        <v>0</v>
      </c>
      <c r="E15" s="1">
        <f>+E12+E14</f>
        <v>0</v>
      </c>
      <c r="G15" s="1">
        <f>+G12+G14</f>
        <v>922398.95215105917</v>
      </c>
      <c r="H15" s="1">
        <f>+H12+H14</f>
        <v>2099721.4727311549</v>
      </c>
      <c r="I15" s="1">
        <f>+I12+I14</f>
        <v>0</v>
      </c>
      <c r="J15" s="1">
        <f>+J12+J14</f>
        <v>0</v>
      </c>
      <c r="K15" s="1">
        <f>SUM(B15:J15)</f>
        <v>15388083.190000001</v>
      </c>
    </row>
    <row r="17" spans="1:11" x14ac:dyDescent="0.2">
      <c r="A17" t="s">
        <v>6</v>
      </c>
      <c r="B17" s="1">
        <f>B$9/($K$9-$J$9-$I$9-$H$9)*-$H$17</f>
        <v>1953971.309734059</v>
      </c>
      <c r="C17" s="1">
        <f>C$9/($K$9-$J$9-$I$9-$H$9)*-$H$17</f>
        <v>0</v>
      </c>
      <c r="D17" s="1">
        <f>D$9/($K$9-$J$9-$I$9-$H$9)*-$H$17</f>
        <v>0</v>
      </c>
      <c r="E17" s="1">
        <f>E$9/($K$9-$J$9-$I$9-$H$9)*-$H$17</f>
        <v>0</v>
      </c>
      <c r="G17" s="1">
        <f>G$9/($K$9-$J$9-$I$9-$H$9)*-$H$17</f>
        <v>145750.16299709532</v>
      </c>
      <c r="H17" s="1">
        <f>-H15</f>
        <v>-2099721.4727311549</v>
      </c>
      <c r="K17" s="1">
        <v>0</v>
      </c>
    </row>
    <row r="18" spans="1:11" x14ac:dyDescent="0.2">
      <c r="A18" t="s">
        <v>4</v>
      </c>
      <c r="B18" s="1">
        <f>+B15+B17</f>
        <v>14319934.074851846</v>
      </c>
      <c r="C18" s="1">
        <f>+C15+C17</f>
        <v>0</v>
      </c>
      <c r="D18" s="1">
        <f>+D15+D17</f>
        <v>0</v>
      </c>
      <c r="E18" s="1">
        <f>+E15+E17</f>
        <v>0</v>
      </c>
      <c r="G18" s="1">
        <f>+G15+G17</f>
        <v>1068149.1151481546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15388083.190000001</v>
      </c>
    </row>
    <row r="20" spans="1:11" x14ac:dyDescent="0.2">
      <c r="A20" t="s">
        <v>7</v>
      </c>
      <c r="B20" s="1">
        <f>B$9/($K$9-$J$9-$I$9-$H$9-$G$9)*-$G$20</f>
        <v>1068149.1151481543</v>
      </c>
      <c r="C20" s="1">
        <f>C$9/($K$9-$J$9-$I$9-$H$9-$G$9)*-$G$20</f>
        <v>0</v>
      </c>
      <c r="D20" s="1">
        <f>D$9/($K$9-$J$9-$I$9-$H$9-$G$9)*-$G$20</f>
        <v>0</v>
      </c>
      <c r="E20" s="1">
        <f>E$9/($K$9-$J$9-$I$9-$H$9-$G$9)*-$G$20</f>
        <v>0</v>
      </c>
      <c r="G20" s="1">
        <f>-G18</f>
        <v>-1068149.1151481546</v>
      </c>
      <c r="K20" s="1">
        <f>SUM(B20:J20)</f>
        <v>0</v>
      </c>
    </row>
    <row r="22" spans="1:11" x14ac:dyDescent="0.2">
      <c r="A22" t="s">
        <v>8</v>
      </c>
      <c r="B22" s="1">
        <f>+B20+B18</f>
        <v>15388083.190000001</v>
      </c>
      <c r="C22" s="1">
        <f t="shared" ref="C22:K22" si="3">+C20+C18</f>
        <v>0</v>
      </c>
      <c r="D22" s="1">
        <f t="shared" si="3"/>
        <v>0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15388083.190000001</v>
      </c>
    </row>
    <row r="27" spans="1:11" x14ac:dyDescent="0.2">
      <c r="A27" t="s">
        <v>9</v>
      </c>
      <c r="B27" s="1">
        <f>+B9</f>
        <v>9452366.0600000005</v>
      </c>
    </row>
    <row r="28" spans="1:11" x14ac:dyDescent="0.2">
      <c r="A28" t="s">
        <v>10</v>
      </c>
      <c r="B28" s="1">
        <f>+B22-B27</f>
        <v>5935717.1300000008</v>
      </c>
    </row>
    <row r="29" spans="1:11" x14ac:dyDescent="0.2">
      <c r="A29" s="28" t="s">
        <v>171</v>
      </c>
      <c r="B29" s="1">
        <v>1244</v>
      </c>
    </row>
    <row r="30" spans="1:11" x14ac:dyDescent="0.2">
      <c r="A30" t="s">
        <v>11</v>
      </c>
      <c r="B30" s="1">
        <f>+B28/B29</f>
        <v>4771.4767926045024</v>
      </c>
    </row>
  </sheetData>
  <phoneticPr fontId="0" type="noConversion"/>
  <pageMargins left="0.46" right="0.55000000000000004" top="0.59" bottom="0.57999999999999996" header="0.5" footer="0.5"/>
  <pageSetup orientation="landscape" horizontalDpi="4294967294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K30"/>
  <sheetViews>
    <sheetView zoomScale="90" zoomScaleNormal="90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" style="1" customWidth="1"/>
    <col min="8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57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Table'!B10</f>
        <v>28830348.789999999</v>
      </c>
      <c r="C9" s="1">
        <f>'Master Expend Table'!C10</f>
        <v>0</v>
      </c>
      <c r="D9" s="1">
        <f>'Master Expend Table'!D10</f>
        <v>77441.61</v>
      </c>
      <c r="E9" s="1">
        <f>'Master Expend Table'!E10</f>
        <v>5277634.75</v>
      </c>
      <c r="G9" s="1">
        <f>'Master Expend Table'!G10</f>
        <v>9318372.9300000016</v>
      </c>
      <c r="H9" s="1">
        <f>'Master Expend Table'!H10</f>
        <v>8792789.1400000006</v>
      </c>
      <c r="I9" s="1">
        <f>'Master Expend Table'!I10</f>
        <v>11807472.08</v>
      </c>
      <c r="J9" s="1">
        <f>'Master Expend Table'!J10</f>
        <v>7936182.0999999996</v>
      </c>
      <c r="K9" s="1">
        <f>SUM(B9:J9)</f>
        <v>72040241.399999991</v>
      </c>
    </row>
    <row r="11" spans="1:11" x14ac:dyDescent="0.2">
      <c r="A11" t="s">
        <v>3</v>
      </c>
      <c r="B11" s="1">
        <f>(B9/($K9-$J9))*-$J$11</f>
        <v>3569241.9560075295</v>
      </c>
      <c r="C11" s="1">
        <f t="shared" ref="C11:I11" si="0">(C9/($K9-$J9))*-$J$11</f>
        <v>0</v>
      </c>
      <c r="D11" s="1">
        <f t="shared" si="0"/>
        <v>9587.391590928175</v>
      </c>
      <c r="E11" s="1">
        <f t="shared" si="0"/>
        <v>653379.37863301556</v>
      </c>
      <c r="G11" s="1">
        <f t="shared" si="0"/>
        <v>1153629.0409021035</v>
      </c>
      <c r="H11" s="1">
        <f t="shared" si="0"/>
        <v>1088560.9514270248</v>
      </c>
      <c r="I11" s="1">
        <f t="shared" si="0"/>
        <v>1461783.3814393994</v>
      </c>
      <c r="J11" s="1">
        <f>-J9</f>
        <v>-7936182.0999999996</v>
      </c>
      <c r="K11" s="1">
        <v>0</v>
      </c>
    </row>
    <row r="12" spans="1:11" x14ac:dyDescent="0.2">
      <c r="A12" t="s">
        <v>4</v>
      </c>
      <c r="B12" s="1">
        <f>+B9+B11</f>
        <v>32399590.746007528</v>
      </c>
      <c r="C12" s="1">
        <f t="shared" ref="C12:J12" si="1">+C9+C11</f>
        <v>0</v>
      </c>
      <c r="D12" s="1">
        <f t="shared" si="1"/>
        <v>87029.001590928179</v>
      </c>
      <c r="E12" s="1">
        <f t="shared" si="1"/>
        <v>5931014.1286330158</v>
      </c>
      <c r="G12" s="1">
        <f t="shared" si="1"/>
        <v>10472001.970902106</v>
      </c>
      <c r="H12" s="1">
        <f t="shared" si="1"/>
        <v>9881350.0914270245</v>
      </c>
      <c r="I12" s="1">
        <f t="shared" si="1"/>
        <v>13269255.461439399</v>
      </c>
      <c r="J12" s="1">
        <f t="shared" si="1"/>
        <v>0</v>
      </c>
      <c r="K12" s="1">
        <f>SUM(B12:J12)</f>
        <v>72040241.400000006</v>
      </c>
    </row>
    <row r="14" spans="1:11" x14ac:dyDescent="0.2">
      <c r="A14" t="s">
        <v>5</v>
      </c>
      <c r="B14" s="1">
        <f>B$9/($K$9-$J$9-$I$9)*-I14</f>
        <v>7315147.7653327137</v>
      </c>
      <c r="C14" s="1">
        <f t="shared" ref="C14:H14" si="2">C$9/($K$9-$J$9-$I$9)*-$I$14</f>
        <v>0</v>
      </c>
      <c r="D14" s="1">
        <f t="shared" si="2"/>
        <v>19649.322471317471</v>
      </c>
      <c r="E14" s="1">
        <f t="shared" si="2"/>
        <v>1339098.5426126984</v>
      </c>
      <c r="G14" s="1">
        <f t="shared" si="2"/>
        <v>2364358.3160211346</v>
      </c>
      <c r="H14" s="1">
        <f t="shared" si="2"/>
        <v>2231001.5150015377</v>
      </c>
      <c r="I14" s="1">
        <f>-I12</f>
        <v>-13269255.461439399</v>
      </c>
      <c r="K14" s="1">
        <v>0</v>
      </c>
    </row>
    <row r="15" spans="1:11" x14ac:dyDescent="0.2">
      <c r="A15" t="s">
        <v>4</v>
      </c>
      <c r="B15" s="1">
        <f>+B12+B14</f>
        <v>39714738.511340246</v>
      </c>
      <c r="C15" s="1">
        <f>+C12+C14</f>
        <v>0</v>
      </c>
      <c r="D15" s="1">
        <f>+D12+D14</f>
        <v>106678.32406224565</v>
      </c>
      <c r="E15" s="1">
        <f>+E12+E14</f>
        <v>7270112.6712457146</v>
      </c>
      <c r="G15" s="1">
        <f>+G12+G14</f>
        <v>12836360.286923241</v>
      </c>
      <c r="H15" s="1">
        <f>+H12+H14</f>
        <v>12112351.606428562</v>
      </c>
      <c r="I15" s="1">
        <f>+I12+I14</f>
        <v>0</v>
      </c>
      <c r="J15" s="1">
        <f>+J12+J14</f>
        <v>0</v>
      </c>
      <c r="K15" s="1">
        <f>SUM(B15:J15)</f>
        <v>72040241.400000006</v>
      </c>
    </row>
    <row r="17" spans="1:11" x14ac:dyDescent="0.2">
      <c r="A17" t="s">
        <v>6</v>
      </c>
      <c r="B17" s="1">
        <f>B$9/($K$9-$J$9-$I$9-$H$9)*-$H$17</f>
        <v>8026961.7112118658</v>
      </c>
      <c r="C17" s="1">
        <f>C$9/($K$9-$J$9-$I$9-$H$9)*-$H$17</f>
        <v>0</v>
      </c>
      <c r="D17" s="1">
        <f>D$9/($K$9-$J$9-$I$9-$H$9)*-$H$17</f>
        <v>21561.336036982506</v>
      </c>
      <c r="E17" s="1">
        <f>E$9/($K$9-$J$9-$I$9-$H$9)*-$H$17</f>
        <v>1469401.9962292386</v>
      </c>
      <c r="G17" s="1">
        <f>G$9/($K$9-$J$9-$I$9-$H$9)*-$H$17</f>
        <v>2594426.5629504775</v>
      </c>
      <c r="H17" s="1">
        <f>-H15</f>
        <v>-12112351.606428562</v>
      </c>
      <c r="K17" s="1">
        <v>0</v>
      </c>
    </row>
    <row r="18" spans="1:11" x14ac:dyDescent="0.2">
      <c r="A18" t="s">
        <v>4</v>
      </c>
      <c r="B18" s="1">
        <f>+B15+B17</f>
        <v>47741700.222552113</v>
      </c>
      <c r="C18" s="1">
        <f>+C15+C17</f>
        <v>0</v>
      </c>
      <c r="D18" s="1">
        <f>+D15+D17</f>
        <v>128239.66009922816</v>
      </c>
      <c r="E18" s="1">
        <f>+E15+E17</f>
        <v>8739514.6674749535</v>
      </c>
      <c r="G18" s="1">
        <f>+G15+G17</f>
        <v>15430786.849873718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72040241.400000021</v>
      </c>
    </row>
    <row r="20" spans="1:11" x14ac:dyDescent="0.2">
      <c r="A20" t="s">
        <v>7</v>
      </c>
      <c r="B20" s="1">
        <f>B$9/($K$9-$J$9-$I$9-$H$9-$G$9)*-$G$20</f>
        <v>13013585.907853037</v>
      </c>
      <c r="C20" s="1">
        <f>C$9/($K$9-$J$9-$I$9-$H$9-$G$9)*-$G$20</f>
        <v>0</v>
      </c>
      <c r="D20" s="1">
        <f>D$9/($K$9-$J$9-$I$9-$H$9-$G$9)*-$G$20</f>
        <v>34955.978226909639</v>
      </c>
      <c r="E20" s="1">
        <f>E$9/($K$9-$J$9-$I$9-$H$9-$G$9)*-$G$20</f>
        <v>2382244.963793776</v>
      </c>
      <c r="G20" s="1">
        <f>-G18</f>
        <v>-15430786.849873718</v>
      </c>
      <c r="K20" s="1">
        <f>SUM(B20:J20)</f>
        <v>0</v>
      </c>
    </row>
    <row r="22" spans="1:11" x14ac:dyDescent="0.2">
      <c r="A22" t="s">
        <v>8</v>
      </c>
      <c r="B22" s="1">
        <f>+B20+B18</f>
        <v>60755286.13040515</v>
      </c>
      <c r="C22" s="1">
        <f t="shared" ref="C22:K22" si="3">+C20+C18</f>
        <v>0</v>
      </c>
      <c r="D22" s="1">
        <f t="shared" si="3"/>
        <v>163195.63832613779</v>
      </c>
      <c r="E22" s="1">
        <f t="shared" si="3"/>
        <v>11121759.631268729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72040241.400000021</v>
      </c>
    </row>
    <row r="27" spans="1:11" x14ac:dyDescent="0.2">
      <c r="A27" t="s">
        <v>9</v>
      </c>
      <c r="B27" s="1">
        <f>+B9</f>
        <v>28830348.789999999</v>
      </c>
    </row>
    <row r="28" spans="1:11" x14ac:dyDescent="0.2">
      <c r="A28" t="s">
        <v>10</v>
      </c>
      <c r="B28" s="1">
        <f>+B22-B27</f>
        <v>31924937.340405151</v>
      </c>
    </row>
    <row r="29" spans="1:11" x14ac:dyDescent="0.2">
      <c r="A29" s="28" t="s">
        <v>171</v>
      </c>
      <c r="B29" s="1">
        <f>'BEMIDJI SU'!B29+'NTC-Bemidji'!B29</f>
        <v>3737</v>
      </c>
    </row>
    <row r="30" spans="1:11" x14ac:dyDescent="0.2">
      <c r="A30" t="s">
        <v>11</v>
      </c>
      <c r="B30" s="1">
        <f>+B28/B29</f>
        <v>8542.9321221314294</v>
      </c>
    </row>
  </sheetData>
  <phoneticPr fontId="11" type="noConversion"/>
  <pageMargins left="0.66" right="0.35" top="0.89" bottom="0.69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K30"/>
  <sheetViews>
    <sheetView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.140625" style="1" customWidth="1"/>
    <col min="8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19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Table'!B11</f>
        <v>24858237.780000001</v>
      </c>
      <c r="C9" s="1">
        <f>'Master Expend Table'!C11</f>
        <v>0</v>
      </c>
      <c r="D9" s="1">
        <f>'Master Expend Table'!D11</f>
        <v>77441.61</v>
      </c>
      <c r="E9" s="1">
        <f>'Master Expend Table'!E11</f>
        <v>5277634.75</v>
      </c>
      <c r="G9" s="1">
        <f>'Master Expend Table'!G11</f>
        <v>8572985.8800000008</v>
      </c>
      <c r="H9" s="1">
        <f>'Master Expend Table'!H11</f>
        <v>7300998.5300000003</v>
      </c>
      <c r="I9" s="1">
        <f>'Master Expend Table'!I11</f>
        <v>10052425.439999999</v>
      </c>
      <c r="J9" s="1">
        <f>'Master Expend Table'!J11</f>
        <v>7312364.5800000001</v>
      </c>
      <c r="K9" s="1">
        <f>SUM(B9:J9)</f>
        <v>63452088.57</v>
      </c>
    </row>
    <row r="11" spans="1:11" x14ac:dyDescent="0.2">
      <c r="A11" t="s">
        <v>3</v>
      </c>
      <c r="B11" s="1">
        <f>(B9/($K9-$J9))*-$J$11</f>
        <v>3237858.7663891688</v>
      </c>
      <c r="C11" s="1">
        <f t="shared" ref="C11:I11" si="0">(C9/($K9-$J9))*-$J$11</f>
        <v>0</v>
      </c>
      <c r="D11" s="1">
        <f t="shared" si="0"/>
        <v>10086.998042296107</v>
      </c>
      <c r="E11" s="1">
        <f t="shared" si="0"/>
        <v>687427.48751225474</v>
      </c>
      <c r="G11" s="1">
        <f t="shared" si="0"/>
        <v>1116656.6886741142</v>
      </c>
      <c r="H11" s="1">
        <f t="shared" si="0"/>
        <v>950976.58582920418</v>
      </c>
      <c r="I11" s="1">
        <f t="shared" si="0"/>
        <v>1309358.0535529617</v>
      </c>
      <c r="J11" s="1">
        <f>-J9</f>
        <v>-7312364.5800000001</v>
      </c>
      <c r="K11" s="1">
        <v>0</v>
      </c>
    </row>
    <row r="12" spans="1:11" x14ac:dyDescent="0.2">
      <c r="A12" t="s">
        <v>4</v>
      </c>
      <c r="B12" s="1">
        <f>+B9+B11</f>
        <v>28096096.54638917</v>
      </c>
      <c r="C12" s="1">
        <f t="shared" ref="C12:J12" si="1">+C9+C11</f>
        <v>0</v>
      </c>
      <c r="D12" s="1">
        <f t="shared" si="1"/>
        <v>87528.608042296109</v>
      </c>
      <c r="E12" s="1">
        <f t="shared" si="1"/>
        <v>5965062.2375122551</v>
      </c>
      <c r="G12" s="1">
        <f t="shared" si="1"/>
        <v>9689642.5686741155</v>
      </c>
      <c r="H12" s="1">
        <f t="shared" si="1"/>
        <v>8251975.1158292042</v>
      </c>
      <c r="I12" s="1">
        <f t="shared" si="1"/>
        <v>11361783.49355296</v>
      </c>
      <c r="J12" s="1">
        <f t="shared" si="1"/>
        <v>0</v>
      </c>
      <c r="K12" s="1">
        <f>SUM(B12:J12)</f>
        <v>63452088.570000008</v>
      </c>
    </row>
    <row r="14" spans="1:11" x14ac:dyDescent="0.2">
      <c r="A14" t="s">
        <v>5</v>
      </c>
      <c r="B14" s="1">
        <f>B$9/($K$9-$J$9-$I$9)*-I14</f>
        <v>6128237.5963348486</v>
      </c>
      <c r="C14" s="1">
        <f t="shared" ref="C14:H14" si="2">C$9/($K$9-$J$9-$I$9)*-$I$14</f>
        <v>0</v>
      </c>
      <c r="D14" s="1">
        <f t="shared" si="2"/>
        <v>19091.481468751997</v>
      </c>
      <c r="E14" s="1">
        <f t="shared" si="2"/>
        <v>1301081.7573196965</v>
      </c>
      <c r="G14" s="1">
        <f t="shared" si="2"/>
        <v>2113476.2185328086</v>
      </c>
      <c r="H14" s="1">
        <f t="shared" si="2"/>
        <v>1799896.4398968536</v>
      </c>
      <c r="I14" s="1">
        <f>-I12</f>
        <v>-11361783.49355296</v>
      </c>
      <c r="K14" s="1">
        <v>0</v>
      </c>
    </row>
    <row r="15" spans="1:11" x14ac:dyDescent="0.2">
      <c r="A15" t="s">
        <v>4</v>
      </c>
      <c r="B15" s="1">
        <f>+B12+B14</f>
        <v>34224334.142724022</v>
      </c>
      <c r="C15" s="1">
        <f>+C12+C14</f>
        <v>0</v>
      </c>
      <c r="D15" s="1">
        <f>+D12+D14</f>
        <v>106620.08951104811</v>
      </c>
      <c r="E15" s="1">
        <f>+E12+E14</f>
        <v>7266143.9948319513</v>
      </c>
      <c r="G15" s="1">
        <f>+G12+G14</f>
        <v>11803118.787206924</v>
      </c>
      <c r="H15" s="1">
        <f>+H12+H14</f>
        <v>10051871.555726059</v>
      </c>
      <c r="I15" s="1">
        <f>+I12+I14</f>
        <v>0</v>
      </c>
      <c r="J15" s="1">
        <f>+J12+J14</f>
        <v>0</v>
      </c>
      <c r="K15" s="1">
        <f>SUM(B15:J15)</f>
        <v>63452088.570000008</v>
      </c>
    </row>
    <row r="17" spans="1:11" x14ac:dyDescent="0.2">
      <c r="A17" t="s">
        <v>6</v>
      </c>
      <c r="B17" s="1">
        <f>B$9/($K$9-$J$9-$I$9-$H$9)*-$H$17</f>
        <v>6442269.9029660337</v>
      </c>
      <c r="C17" s="1">
        <f>C$9/($K$9-$J$9-$I$9-$H$9)*-$H$17</f>
        <v>0</v>
      </c>
      <c r="D17" s="1">
        <f>D$9/($K$9-$J$9-$I$9-$H$9)*-$H$17</f>
        <v>20069.795685260895</v>
      </c>
      <c r="E17" s="1">
        <f>E$9/($K$9-$J$9-$I$9-$H$9)*-$H$17</f>
        <v>1367753.7325726179</v>
      </c>
      <c r="G17" s="1">
        <f>G$9/($K$9-$J$9-$I$9-$H$9)*-$H$17</f>
        <v>2221778.1245021457</v>
      </c>
      <c r="H17" s="1">
        <f>-H15</f>
        <v>-10051871.555726059</v>
      </c>
      <c r="K17" s="1">
        <v>0</v>
      </c>
    </row>
    <row r="18" spans="1:11" x14ac:dyDescent="0.2">
      <c r="A18" t="s">
        <v>4</v>
      </c>
      <c r="B18" s="1">
        <f>+B15+B17</f>
        <v>40666604.04569006</v>
      </c>
      <c r="C18" s="1">
        <f>+C15+C17</f>
        <v>0</v>
      </c>
      <c r="D18" s="1">
        <f>+D15+D17</f>
        <v>126689.885196309</v>
      </c>
      <c r="E18" s="1">
        <f>+E15+E17</f>
        <v>8633897.7274045683</v>
      </c>
      <c r="G18" s="1">
        <f>+G15+G17</f>
        <v>14024896.91170907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63452088.570000008</v>
      </c>
    </row>
    <row r="20" spans="1:11" x14ac:dyDescent="0.2">
      <c r="A20" t="s">
        <v>7</v>
      </c>
      <c r="B20" s="1">
        <f>B$9/($K$9-$J$9-$I$9-$H$9-$G$9)*-$G$20</f>
        <v>11539092.356958222</v>
      </c>
      <c r="C20" s="1">
        <f>C$9/($K$9-$J$9-$I$9-$H$9-$G$9)*-$G$20</f>
        <v>0</v>
      </c>
      <c r="D20" s="1">
        <f>D$9/($K$9-$J$9-$I$9-$H$9-$G$9)*-$G$20</f>
        <v>35948.078780568307</v>
      </c>
      <c r="E20" s="1">
        <f>E$9/($K$9-$J$9-$I$9-$H$9-$G$9)*-$G$20</f>
        <v>2449856.4759702813</v>
      </c>
      <c r="G20" s="1">
        <f>-G18</f>
        <v>-14024896.91170907</v>
      </c>
      <c r="K20" s="1">
        <f>SUM(B20:J20)</f>
        <v>0</v>
      </c>
    </row>
    <row r="22" spans="1:11" x14ac:dyDescent="0.2">
      <c r="A22" t="s">
        <v>8</v>
      </c>
      <c r="B22" s="1">
        <f>+B20+B18</f>
        <v>52205696.402648285</v>
      </c>
      <c r="C22" s="1">
        <f t="shared" ref="C22:K22" si="3">+C20+C18</f>
        <v>0</v>
      </c>
      <c r="D22" s="1">
        <f t="shared" si="3"/>
        <v>162637.9639768773</v>
      </c>
      <c r="E22" s="1">
        <f t="shared" si="3"/>
        <v>11083754.20337485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63452088.570000008</v>
      </c>
    </row>
    <row r="27" spans="1:11" x14ac:dyDescent="0.2">
      <c r="A27" t="s">
        <v>9</v>
      </c>
      <c r="B27" s="1">
        <f>+B9</f>
        <v>24858237.780000001</v>
      </c>
    </row>
    <row r="28" spans="1:11" x14ac:dyDescent="0.2">
      <c r="A28" t="s">
        <v>10</v>
      </c>
      <c r="B28" s="1">
        <f>+B22-B27</f>
        <v>27347458.622648284</v>
      </c>
    </row>
    <row r="29" spans="1:11" x14ac:dyDescent="0.2">
      <c r="A29" s="28" t="s">
        <v>171</v>
      </c>
      <c r="B29" s="1">
        <v>3225</v>
      </c>
    </row>
    <row r="30" spans="1:11" x14ac:dyDescent="0.2">
      <c r="A30" t="s">
        <v>11</v>
      </c>
      <c r="B30" s="1">
        <f>+B28/B29</f>
        <v>8479.8321310537322</v>
      </c>
    </row>
  </sheetData>
  <phoneticPr fontId="0" type="noConversion"/>
  <pageMargins left="0.52" right="0.55000000000000004" top="1" bottom="0.55000000000000004" header="0.5" footer="0.5"/>
  <pageSetup orientation="landscape" horizontalDpi="4294967294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K30"/>
  <sheetViews>
    <sheetView zoomScale="80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85546875" style="1" customWidth="1"/>
    <col min="8" max="8" width="11.42578125" style="1" customWidth="1"/>
    <col min="9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2022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56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Table'!B12</f>
        <v>3972111.01</v>
      </c>
      <c r="C9" s="1">
        <f>'Master Expend Table'!C12</f>
        <v>0</v>
      </c>
      <c r="D9" s="1">
        <f>'Master Expend Table'!D12</f>
        <v>0</v>
      </c>
      <c r="E9" s="1">
        <f>'Master Expend Table'!E12</f>
        <v>0</v>
      </c>
      <c r="G9" s="1">
        <f>'Master Expend Table'!G12</f>
        <v>745387.05</v>
      </c>
      <c r="H9" s="1">
        <f>'Master Expend Table'!H12</f>
        <v>1491790.61</v>
      </c>
      <c r="I9" s="1">
        <f>'Master Expend Table'!I12</f>
        <v>1755046.64</v>
      </c>
      <c r="J9" s="1">
        <f>'Master Expend Table'!J12</f>
        <v>623817.52</v>
      </c>
      <c r="K9" s="1">
        <f>SUM(B9:J9)</f>
        <v>8588152.8300000001</v>
      </c>
    </row>
    <row r="11" spans="1:11" x14ac:dyDescent="0.2">
      <c r="A11" t="s">
        <v>3</v>
      </c>
      <c r="B11" s="1">
        <f>(B9/($K9-$J9))*-$J$11</f>
        <v>311121.05944505933</v>
      </c>
      <c r="C11" s="1">
        <f t="shared" ref="C11:I11" si="0">(C9/($K9-$J9))*-$J$11</f>
        <v>0</v>
      </c>
      <c r="D11" s="1">
        <f t="shared" si="0"/>
        <v>0</v>
      </c>
      <c r="E11" s="1">
        <f t="shared" si="0"/>
        <v>0</v>
      </c>
      <c r="G11" s="1">
        <f t="shared" si="0"/>
        <v>58383.466149055952</v>
      </c>
      <c r="H11" s="1">
        <f t="shared" si="0"/>
        <v>116846.55184231405</v>
      </c>
      <c r="I11" s="1">
        <f t="shared" si="0"/>
        <v>137466.44256357066</v>
      </c>
      <c r="J11" s="1">
        <f>-J9</f>
        <v>-623817.52</v>
      </c>
      <c r="K11" s="1">
        <v>0</v>
      </c>
    </row>
    <row r="12" spans="1:11" x14ac:dyDescent="0.2">
      <c r="A12" t="s">
        <v>4</v>
      </c>
      <c r="B12" s="1">
        <f>+B9+B11</f>
        <v>4283232.0694450587</v>
      </c>
      <c r="C12" s="1">
        <f t="shared" ref="C12:J12" si="1">+C9+C11</f>
        <v>0</v>
      </c>
      <c r="D12" s="1">
        <f t="shared" si="1"/>
        <v>0</v>
      </c>
      <c r="E12" s="1">
        <f t="shared" si="1"/>
        <v>0</v>
      </c>
      <c r="G12" s="1">
        <f t="shared" si="1"/>
        <v>803770.51614905603</v>
      </c>
      <c r="H12" s="1">
        <f t="shared" si="1"/>
        <v>1608637.1618423141</v>
      </c>
      <c r="I12" s="1">
        <f t="shared" si="1"/>
        <v>1892513.0825635705</v>
      </c>
      <c r="J12" s="1">
        <f t="shared" si="1"/>
        <v>0</v>
      </c>
      <c r="K12" s="1">
        <f>SUM(B12:J12)</f>
        <v>8588152.8299999982</v>
      </c>
    </row>
    <row r="14" spans="1:11" x14ac:dyDescent="0.2">
      <c r="A14" t="s">
        <v>5</v>
      </c>
      <c r="B14" s="1">
        <f>B$9/($K$9-$J$9-$I$9)*-I14</f>
        <v>1210649.4723202803</v>
      </c>
      <c r="C14" s="1">
        <f t="shared" ref="C14:H14" si="2">C$9/($K$9-$J$9-$I$9)*-$I$14</f>
        <v>0</v>
      </c>
      <c r="D14" s="1">
        <f t="shared" si="2"/>
        <v>0</v>
      </c>
      <c r="E14" s="1">
        <f t="shared" si="2"/>
        <v>0</v>
      </c>
      <c r="G14" s="1">
        <f t="shared" si="2"/>
        <v>227184.5969271817</v>
      </c>
      <c r="H14" s="1">
        <f t="shared" si="2"/>
        <v>454679.01331610809</v>
      </c>
      <c r="I14" s="1">
        <f>-I12</f>
        <v>-1892513.0825635705</v>
      </c>
      <c r="K14" s="1">
        <v>0</v>
      </c>
    </row>
    <row r="15" spans="1:11" x14ac:dyDescent="0.2">
      <c r="A15" t="s">
        <v>4</v>
      </c>
      <c r="B15" s="1">
        <f>+B12+B14</f>
        <v>5493881.5417653387</v>
      </c>
      <c r="C15" s="1">
        <f>+C12+C14</f>
        <v>0</v>
      </c>
      <c r="D15" s="1">
        <f>+D12+D14</f>
        <v>0</v>
      </c>
      <c r="E15" s="1">
        <f>+E12+E14</f>
        <v>0</v>
      </c>
      <c r="G15" s="1">
        <f>+G12+G14</f>
        <v>1030955.1130762377</v>
      </c>
      <c r="H15" s="1">
        <f>+H12+H14</f>
        <v>2063316.1751584222</v>
      </c>
      <c r="I15" s="1">
        <f>+I12+I14</f>
        <v>0</v>
      </c>
      <c r="J15" s="1">
        <f>+J12+J14</f>
        <v>0</v>
      </c>
      <c r="K15" s="1">
        <f>SUM(B15:J15)</f>
        <v>8588152.8299999982</v>
      </c>
    </row>
    <row r="17" spans="1:11" x14ac:dyDescent="0.2">
      <c r="A17" t="s">
        <v>6</v>
      </c>
      <c r="B17" s="1">
        <f>B$9/($K$9-$J$9-$I$9-$H$9)*-$H$17</f>
        <v>1737302.4412982708</v>
      </c>
      <c r="C17" s="1">
        <f>C$9/($K$9-$J$9-$I$9-$H$9)*-$H$17</f>
        <v>0</v>
      </c>
      <c r="D17" s="1">
        <f>D$9/($K$9-$J$9-$I$9-$H$9)*-$H$17</f>
        <v>0</v>
      </c>
      <c r="E17" s="1">
        <f>E$9/($K$9-$J$9-$I$9-$H$9)*-$H$17</f>
        <v>0</v>
      </c>
      <c r="G17" s="1">
        <f>G$9/($K$9-$J$9-$I$9-$H$9)*-$H$17</f>
        <v>326013.7338601512</v>
      </c>
      <c r="H17" s="1">
        <f>-H15</f>
        <v>-2063316.1751584222</v>
      </c>
      <c r="K17" s="1">
        <v>0</v>
      </c>
    </row>
    <row r="18" spans="1:11" x14ac:dyDescent="0.2">
      <c r="A18" t="s">
        <v>4</v>
      </c>
      <c r="B18" s="1">
        <f>+B15+B17</f>
        <v>7231183.9830636093</v>
      </c>
      <c r="C18" s="1">
        <f>+C15+C17</f>
        <v>0</v>
      </c>
      <c r="D18" s="1">
        <f>+D15+D17</f>
        <v>0</v>
      </c>
      <c r="E18" s="1">
        <f>+E15+E17</f>
        <v>0</v>
      </c>
      <c r="G18" s="1">
        <f>+G15+G17</f>
        <v>1356968.8469363889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8588152.8299999982</v>
      </c>
    </row>
    <row r="20" spans="1:11" x14ac:dyDescent="0.2">
      <c r="A20" t="s">
        <v>7</v>
      </c>
      <c r="B20" s="1">
        <f>B$9/($K$9-$J$9-$I$9-$H$9-$G$9)*-$G$20</f>
        <v>1356968.8469363886</v>
      </c>
      <c r="C20" s="1">
        <f>C$9/($K$9-$J$9-$I$9-$H$9-$G$9)*-$G$20</f>
        <v>0</v>
      </c>
      <c r="D20" s="1">
        <f>D$9/($K$9-$J$9-$I$9-$H$9-$G$9)*-$G$20</f>
        <v>0</v>
      </c>
      <c r="E20" s="1">
        <f>E$9/($K$9-$J$9-$I$9-$H$9-$G$9)*-$G$20</f>
        <v>0</v>
      </c>
      <c r="G20" s="1">
        <f>-G18</f>
        <v>-1356968.8469363889</v>
      </c>
      <c r="K20" s="1">
        <f>SUM(B20:J20)</f>
        <v>0</v>
      </c>
    </row>
    <row r="22" spans="1:11" x14ac:dyDescent="0.2">
      <c r="A22" t="s">
        <v>8</v>
      </c>
      <c r="B22" s="1">
        <f>+B20+B18</f>
        <v>8588152.8299999982</v>
      </c>
      <c r="C22" s="1">
        <f t="shared" ref="C22:K22" si="3">+C20+C18</f>
        <v>0</v>
      </c>
      <c r="D22" s="1">
        <f t="shared" si="3"/>
        <v>0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8588152.8299999982</v>
      </c>
    </row>
    <row r="27" spans="1:11" x14ac:dyDescent="0.2">
      <c r="A27" t="s">
        <v>9</v>
      </c>
      <c r="B27" s="1">
        <f>+B9</f>
        <v>3972111.01</v>
      </c>
    </row>
    <row r="28" spans="1:11" x14ac:dyDescent="0.2">
      <c r="A28" t="s">
        <v>10</v>
      </c>
      <c r="B28" s="1">
        <f>+B22-B27</f>
        <v>4616041.8199999984</v>
      </c>
    </row>
    <row r="29" spans="1:11" x14ac:dyDescent="0.2">
      <c r="A29" s="28" t="s">
        <v>171</v>
      </c>
      <c r="B29" s="1">
        <v>512</v>
      </c>
    </row>
    <row r="30" spans="1:11" x14ac:dyDescent="0.2">
      <c r="A30" t="s">
        <v>11</v>
      </c>
      <c r="B30" s="1">
        <f>+B28/B29</f>
        <v>9015.7066796874969</v>
      </c>
    </row>
  </sheetData>
  <phoneticPr fontId="11" type="noConversion"/>
  <pageMargins left="0.75" right="0.75" top="1" bottom="1" header="0.5" footer="0.5"/>
  <pageSetup scale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2" baseType="variant">
      <vt:variant>
        <vt:lpstr>Worksheets</vt:lpstr>
      </vt:variant>
      <vt:variant>
        <vt:i4>46</vt:i4>
      </vt:variant>
    </vt:vector>
  </HeadingPairs>
  <TitlesOfParts>
    <vt:vector size="46" baseType="lpstr">
      <vt:lpstr>Master Expend Table</vt:lpstr>
      <vt:lpstr>System</vt:lpstr>
      <vt:lpstr>ALEX TC</vt:lpstr>
      <vt:lpstr>ARCCATC</vt:lpstr>
      <vt:lpstr>ANOKARAM CC</vt:lpstr>
      <vt:lpstr>ANOKA TC</vt:lpstr>
      <vt:lpstr>BSU &amp; TC</vt:lpstr>
      <vt:lpstr>BEMIDJI SU</vt:lpstr>
      <vt:lpstr>NTC-Bemidji</vt:lpstr>
      <vt:lpstr>CENTRAL LAKES</vt:lpstr>
      <vt:lpstr>CENTURY</vt:lpstr>
      <vt:lpstr>Sheet2</vt:lpstr>
      <vt:lpstr>DAKCTY TC</vt:lpstr>
      <vt:lpstr>INVER HILLS</vt:lpstr>
      <vt:lpstr>FDL CC</vt:lpstr>
      <vt:lpstr>HENN TC</vt:lpstr>
      <vt:lpstr>LAKE SUPERIOR</vt:lpstr>
      <vt:lpstr>METRO SU</vt:lpstr>
      <vt:lpstr>MPLS COLLEGE</vt:lpstr>
      <vt:lpstr>MN SC-SOUTHEAST</vt:lpstr>
      <vt:lpstr>MINNESOTA STATE COLLEGE</vt:lpstr>
      <vt:lpstr>MSU MOORHEAD</vt:lpstr>
      <vt:lpstr>MSU MANKATO</vt:lpstr>
      <vt:lpstr>MN WEST</vt:lpstr>
      <vt:lpstr>NORMANDALE</vt:lpstr>
      <vt:lpstr>NO HENN CC</vt:lpstr>
      <vt:lpstr>NHED</vt:lpstr>
      <vt:lpstr>HIBBING</vt:lpstr>
      <vt:lpstr>ITASCA CC</vt:lpstr>
      <vt:lpstr>MESABI RANGE</vt:lpstr>
      <vt:lpstr>RAINY RIVER</vt:lpstr>
      <vt:lpstr>VERMILION</vt:lpstr>
      <vt:lpstr>NORTHLAND</vt:lpstr>
      <vt:lpstr>PINE TC</vt:lpstr>
      <vt:lpstr>RIDGEWATER</vt:lpstr>
      <vt:lpstr>RIVERLAND</vt:lpstr>
      <vt:lpstr>ROCHESTER</vt:lpstr>
      <vt:lpstr>SAINT PAUL</vt:lpstr>
      <vt:lpstr>SOUTH CENTRAL</vt:lpstr>
      <vt:lpstr>SOUTHWEST MN SU</vt:lpstr>
      <vt:lpstr>ST CLOUD SU</vt:lpstr>
      <vt:lpstr>ST CLOUD TCC</vt:lpstr>
      <vt:lpstr>WINONA SU</vt:lpstr>
      <vt:lpstr>Sheet1</vt:lpstr>
      <vt:lpstr>Indirect Combined</vt:lpstr>
      <vt:lpstr>Indirect SPlit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Kedrowski</dc:creator>
  <cp:lastModifiedBy>Susan Anderson</cp:lastModifiedBy>
  <cp:lastPrinted>2014-04-15T15:36:16Z</cp:lastPrinted>
  <dcterms:created xsi:type="dcterms:W3CDTF">2000-03-31T14:58:40Z</dcterms:created>
  <dcterms:modified xsi:type="dcterms:W3CDTF">2023-03-27T15:11:46Z</dcterms:modified>
</cp:coreProperties>
</file>